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C:\Users\Dace\Documents\Konkurss\"/>
    </mc:Choice>
  </mc:AlternateContent>
  <xr:revisionPtr revIDLastSave="0" documentId="10_ncr:8100000_{D044F7B4-579F-45DA-96FE-57666CF2C46B}" xr6:coauthVersionLast="32" xr6:coauthVersionMax="32" xr10:uidLastSave="{00000000-0000-0000-0000-000000000000}"/>
  <bookViews>
    <workbookView xWindow="0" yWindow="0" windowWidth="19200" windowHeight="7100" tabRatio="782" activeTab="2" xr2:uid="{00000000-000D-0000-FFFF-FFFF00000000}"/>
  </bookViews>
  <sheets>
    <sheet name="Buvniecibas koptame" sheetId="1" r:id="rId1"/>
    <sheet name="Pasutit_buvn" sheetId="13" state="hidden" r:id="rId2"/>
    <sheet name="koptame" sheetId="3" r:id="rId3"/>
    <sheet name="TS" sheetId="17" r:id="rId4"/>
    <sheet name="UKT_LKT" sheetId="29" r:id="rId5"/>
    <sheet name="ELT" sheetId="18" r:id="rId6"/>
  </sheets>
  <externalReferences>
    <externalReference r:id="rId7"/>
  </externalReferences>
  <definedNames>
    <definedName name="__xlnm.Print_Titles_10">#REF!</definedName>
    <definedName name="__xlnm.Print_Titles_11">#REF!</definedName>
    <definedName name="__xlnm.Print_Titles_4">#REF!</definedName>
    <definedName name="__xlnm.Print_Titles_5">#REF!</definedName>
    <definedName name="__xlnm.Print_Titles_6" localSheetId="3">TS!$12:$12</definedName>
    <definedName name="__xlnm.Print_Titles_6" localSheetId="4">UKT_LKT!$11:$11</definedName>
    <definedName name="__xlnm.Print_Titles_6">#REF!</definedName>
    <definedName name="__xlnm.Print_Titles_7">#REF!</definedName>
    <definedName name="__xlnm.Print_Titles_8">#REF!</definedName>
    <definedName name="__xlnm.Print_Titles_9">#REF!</definedName>
    <definedName name="Excel_BuiltIn__FilterDatabase_1">'Buvniecibas koptame'!$A$12:$P$85</definedName>
    <definedName name="Excel_BuiltIn_Print_Area_1">'Buvniecibas koptame'!$A$1:$P$124</definedName>
    <definedName name="Excel_BuiltIn_Print_Titles_1">'Buvniecibas koptame'!$3:$4</definedName>
    <definedName name="_xlnm.Print_Area" localSheetId="5">ELT!$A$1:$O$104</definedName>
    <definedName name="_xlnm.Print_Area" localSheetId="2">koptame!$B$1:$K$18</definedName>
    <definedName name="_xlnm.Print_Area" localSheetId="1">Pasutit_buvn!$A$1:$K$46</definedName>
    <definedName name="_xlnm.Print_Area" localSheetId="3">TS!$A$1:$O$154</definedName>
    <definedName name="_xlnm.Print_Area" localSheetId="4">UKT_LKT!$A$1:$O$179</definedName>
    <definedName name="_xlnm.Print_Titles" localSheetId="5">ELT!$11:$12</definedName>
    <definedName name="_xlnm.Print_Titles" localSheetId="3">TS!$12:$12</definedName>
    <definedName name="_xlnm.Print_Titles" localSheetId="4">UKT_LKT!$11:$11</definedName>
  </definedNames>
  <calcPr calcId="162913"/>
</workbook>
</file>

<file path=xl/calcChain.xml><?xml version="1.0" encoding="utf-8"?>
<calcChain xmlns="http://schemas.openxmlformats.org/spreadsheetml/2006/main">
  <c r="B102" i="18" l="1"/>
  <c r="C13" i="3"/>
  <c r="C11" i="3"/>
  <c r="C12" i="3"/>
  <c r="B152" i="17"/>
  <c r="B177" i="29"/>
  <c r="A14" i="29"/>
  <c r="A15" i="29" s="1"/>
  <c r="A16" i="29" s="1"/>
  <c r="A17" i="29" s="1"/>
  <c r="A18" i="29" s="1"/>
  <c r="A19" i="29" s="1"/>
  <c r="A20" i="29" s="1"/>
  <c r="A21" i="29" s="1"/>
  <c r="A22" i="29" s="1"/>
  <c r="A23" i="29" s="1"/>
  <c r="A24" i="29" s="1"/>
  <c r="A25" i="29" s="1"/>
  <c r="A26" i="29" s="1"/>
  <c r="A27" i="29" s="1"/>
  <c r="A28" i="29" s="1"/>
  <c r="A29" i="29" s="1"/>
  <c r="A31" i="29" s="1"/>
  <c r="A32" i="29" s="1"/>
  <c r="A33" i="29" s="1"/>
  <c r="A34" i="29" s="1"/>
  <c r="A37" i="29" s="1"/>
  <c r="A39" i="29" s="1"/>
  <c r="A40" i="29" s="1"/>
  <c r="A41" i="29" s="1"/>
  <c r="A42" i="29" s="1"/>
  <c r="A43" i="29" s="1"/>
  <c r="A44" i="29" s="1"/>
  <c r="A45" i="29" s="1"/>
  <c r="A46" i="29" s="1"/>
  <c r="A47" i="29" s="1"/>
  <c r="A48" i="29" s="1"/>
  <c r="A49" i="29" s="1"/>
  <c r="A50" i="29" s="1"/>
  <c r="A53" i="29" s="1"/>
  <c r="A55" i="29" s="1"/>
  <c r="A56" i="29" s="1"/>
  <c r="A57" i="29" s="1"/>
  <c r="A58" i="29" s="1"/>
  <c r="A59" i="29" s="1"/>
  <c r="A60" i="29" s="1"/>
  <c r="A61" i="29" s="1"/>
  <c r="A62"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A87" i="29" s="1"/>
  <c r="A89" i="29" s="1"/>
  <c r="A90" i="29" s="1"/>
  <c r="A91" i="29" s="1"/>
  <c r="A92" i="29" s="1"/>
  <c r="A94" i="29" s="1"/>
  <c r="A96" i="29" s="1"/>
  <c r="A99" i="29" s="1"/>
  <c r="A101" i="29" s="1"/>
  <c r="A102" i="29" s="1"/>
  <c r="A103" i="29" s="1"/>
  <c r="A104" i="29" s="1"/>
  <c r="A105" i="29" s="1"/>
  <c r="A106" i="29" s="1"/>
  <c r="A107" i="29" s="1"/>
  <c r="A108" i="29" s="1"/>
  <c r="A109" i="29" s="1"/>
  <c r="A110" i="29" s="1"/>
  <c r="A113" i="29" s="1"/>
  <c r="A115" i="29" s="1"/>
  <c r="A116" i="29" s="1"/>
  <c r="A117" i="29" s="1"/>
  <c r="A118" i="29" s="1"/>
  <c r="A119" i="29" s="1"/>
  <c r="A120" i="29" s="1"/>
  <c r="A121" i="29" s="1"/>
  <c r="A122" i="29" s="1"/>
  <c r="A123" i="29" s="1"/>
  <c r="A124" i="29" s="1"/>
  <c r="A125" i="29" s="1"/>
  <c r="A126" i="29" s="1"/>
  <c r="A127" i="29" s="1"/>
  <c r="A128" i="29" s="1"/>
  <c r="A129" i="29" s="1"/>
  <c r="A130" i="29" s="1"/>
  <c r="A131" i="29" s="1"/>
  <c r="A132" i="29" s="1"/>
  <c r="A133" i="29" s="1"/>
  <c r="A134" i="29" s="1"/>
  <c r="A135" i="29" s="1"/>
  <c r="A136" i="29" s="1"/>
  <c r="A139" i="29" s="1"/>
  <c r="A141" i="29" s="1"/>
  <c r="A142" i="29" s="1"/>
  <c r="A143" i="29" s="1"/>
  <c r="A144" i="29" s="1"/>
  <c r="A145" i="29" s="1"/>
  <c r="A146" i="29" s="1"/>
  <c r="A147" i="29" s="1"/>
  <c r="A148" i="29" s="1"/>
  <c r="A149" i="29" s="1"/>
  <c r="A150" i="29" s="1"/>
  <c r="A151" i="29" s="1"/>
  <c r="A152" i="29" s="1"/>
  <c r="A153" i="29" s="1"/>
  <c r="A154" i="29" s="1"/>
  <c r="A155" i="29" s="1"/>
  <c r="A156" i="29" s="1"/>
  <c r="A157" i="29" s="1"/>
  <c r="A158" i="29" s="1"/>
  <c r="A159" i="29" s="1"/>
  <c r="A160" i="29" s="1"/>
  <c r="A161" i="29" s="1"/>
  <c r="A162" i="29" s="1"/>
  <c r="A163" i="29" s="1"/>
  <c r="A164" i="29" s="1"/>
  <c r="A165" i="29" s="1"/>
  <c r="A166" i="29" s="1"/>
  <c r="A167" i="29" s="1"/>
  <c r="A168" i="29" s="1"/>
  <c r="A169" i="29" s="1"/>
  <c r="A170" i="29" s="1"/>
  <c r="A171" i="29" s="1"/>
  <c r="A175" i="29" s="1"/>
  <c r="A176" i="29" s="1"/>
  <c r="C6" i="29"/>
  <c r="D10" i="1"/>
  <c r="C16" i="1"/>
  <c r="A15" i="17"/>
  <c r="A16" i="17"/>
  <c r="A17" i="17" s="1"/>
  <c r="A18" i="17" s="1"/>
  <c r="A19" i="17" s="1"/>
  <c r="A20" i="17" s="1"/>
  <c r="A21" i="17" s="1"/>
  <c r="A22" i="17" s="1"/>
  <c r="A23" i="17" s="1"/>
  <c r="A24" i="17" s="1"/>
  <c r="A25" i="17" s="1"/>
  <c r="A27" i="17" s="1"/>
  <c r="A29" i="17" s="1"/>
  <c r="A30" i="17" s="1"/>
  <c r="A31" i="17" s="1"/>
  <c r="A32" i="17" s="1"/>
  <c r="A33" i="17" s="1"/>
  <c r="A34" i="17" s="1"/>
  <c r="A35" i="17" s="1"/>
  <c r="A36" i="17" s="1"/>
  <c r="A37" i="17" s="1"/>
  <c r="A39" i="17" s="1"/>
  <c r="A42" i="17" s="1"/>
  <c r="A43" i="17" s="1"/>
  <c r="A44" i="17" s="1"/>
  <c r="A45" i="17" s="1"/>
  <c r="A46" i="17" s="1"/>
  <c r="A48" i="17" s="1"/>
  <c r="A49" i="17" s="1"/>
  <c r="A50" i="17" s="1"/>
  <c r="A51" i="17" s="1"/>
  <c r="A52" i="17" s="1"/>
  <c r="A53" i="17" s="1"/>
  <c r="A55" i="17" s="1"/>
  <c r="A56" i="17" s="1"/>
  <c r="A57" i="17" s="1"/>
  <c r="A58" i="17" s="1"/>
  <c r="A60" i="17" s="1"/>
  <c r="A61" i="17" s="1"/>
  <c r="A62" i="17" s="1"/>
  <c r="A64" i="17" s="1"/>
  <c r="A65" i="17" s="1"/>
  <c r="A66" i="17" s="1"/>
  <c r="A68" i="17" s="1"/>
  <c r="A69" i="17" s="1"/>
  <c r="A70" i="17" s="1"/>
  <c r="A71" i="17" s="1"/>
  <c r="A73" i="17" s="1"/>
  <c r="A74" i="17" s="1"/>
  <c r="A76" i="17" s="1"/>
  <c r="A77" i="17" s="1"/>
  <c r="A78" i="17" s="1"/>
  <c r="A79" i="17" s="1"/>
  <c r="A80" i="17" s="1"/>
  <c r="A82" i="17" s="1"/>
  <c r="A83" i="17" s="1"/>
  <c r="A85" i="17" s="1"/>
  <c r="A86" i="17" s="1"/>
  <c r="A88" i="17" s="1"/>
  <c r="A89" i="17" s="1"/>
  <c r="A90" i="17" s="1"/>
  <c r="A92" i="17" s="1"/>
  <c r="A93" i="17" s="1"/>
  <c r="A95" i="17" s="1"/>
  <c r="A96" i="17" s="1"/>
  <c r="A97" i="17" s="1"/>
  <c r="A98" i="17" s="1"/>
  <c r="A99" i="17" s="1"/>
  <c r="A102" i="17" s="1"/>
  <c r="A103" i="17" s="1"/>
  <c r="A104" i="17" s="1"/>
  <c r="A105" i="17" s="1"/>
  <c r="A106" i="17" s="1"/>
  <c r="A107" i="17" s="1"/>
  <c r="A108" i="17" s="1"/>
  <c r="A109" i="17" s="1"/>
  <c r="A110" i="17" s="1"/>
  <c r="A111" i="17" s="1"/>
  <c r="A112" i="17" s="1"/>
  <c r="A114"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6" i="17" s="1"/>
  <c r="A137" i="17" s="1"/>
  <c r="A138" i="17" s="1"/>
  <c r="A141" i="17" s="1"/>
  <c r="A142" i="17" s="1"/>
  <c r="A143" i="17" s="1"/>
  <c r="A144" i="17" s="1"/>
  <c r="A145" i="17" s="1"/>
  <c r="A146" i="17" s="1"/>
  <c r="A147" i="17" s="1"/>
  <c r="A150" i="17" s="1"/>
  <c r="A151" i="17" s="1"/>
  <c r="D3" i="3"/>
  <c r="C4" i="29"/>
  <c r="C5" i="29" s="1"/>
  <c r="A15" i="18"/>
  <c r="A16" i="18" s="1"/>
  <c r="A17" i="18" s="1"/>
  <c r="A19"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3" i="18" s="1"/>
  <c r="A45" i="18" s="1"/>
  <c r="A47" i="18" s="1"/>
  <c r="A50" i="18" s="1"/>
  <c r="A52"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C7" i="18"/>
  <c r="I45" i="13"/>
  <c r="I41" i="13"/>
  <c r="I37" i="13"/>
  <c r="J13" i="13"/>
  <c r="H31" i="13"/>
  <c r="H30" i="13"/>
  <c r="A22" i="13"/>
  <c r="A17" i="13"/>
  <c r="A18" i="13" s="1"/>
  <c r="A19" i="13" s="1"/>
  <c r="D11" i="13"/>
  <c r="D10" i="13"/>
  <c r="C7" i="17"/>
  <c r="H18" i="13"/>
  <c r="H19" i="13"/>
  <c r="H17" i="13"/>
  <c r="H20" i="13" s="1"/>
  <c r="H23" i="13"/>
  <c r="C5" i="18"/>
  <c r="C6" i="18" s="1"/>
  <c r="D4" i="3"/>
  <c r="H16" i="13"/>
  <c r="C5" i="17"/>
  <c r="C6" i="17"/>
  <c r="H22" i="13" l="1"/>
  <c r="H21" i="13"/>
  <c r="H24" i="13" s="1"/>
  <c r="A139" i="17"/>
  <c r="H25" i="13" l="1"/>
  <c r="H26" i="13" s="1"/>
  <c r="H27" i="13" l="1"/>
  <c r="H28" i="13" s="1"/>
  <c r="H33" i="13" l="1"/>
  <c r="H32" i="13"/>
  <c r="H34" i="13" s="1"/>
</calcChain>
</file>

<file path=xl/sharedStrings.xml><?xml version="1.0" encoding="utf-8"?>
<sst xmlns="http://schemas.openxmlformats.org/spreadsheetml/2006/main" count="904" uniqueCount="456">
  <si>
    <t>Reinis Martinsons</t>
  </si>
  <si>
    <t>Darba devēja sociālais nodoklis</t>
  </si>
  <si>
    <t>(Darba veids vai konstruktīvā elementa nosaukums)</t>
  </si>
  <si>
    <t>Tāmes izmaksa</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</si>
  <si>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</si>
  <si>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</si>
  <si>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</si>
  <si>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</si>
  <si>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</si>
  <si>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</si>
  <si>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</si>
  <si>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</si>
  <si>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</si>
  <si>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</si>
  <si>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</si>
  <si>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</si>
  <si>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</si>
  <si>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</si>
  <si>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SAGATAVOŠANAS DARBI</t>
  </si>
  <si>
    <t>m</t>
  </si>
  <si>
    <t>KOMUNIKĀCIJU PĀRBŪVE</t>
  </si>
  <si>
    <t>ZEMES DARBI</t>
  </si>
  <si>
    <t>m²</t>
  </si>
  <si>
    <t>sertifikāta Nr. 20-6923</t>
  </si>
  <si>
    <t>3.7.5.2./9</t>
  </si>
  <si>
    <t>kpl.</t>
  </si>
  <si>
    <t>Autoruzraudzība</t>
  </si>
  <si>
    <t>tajā skaitā darba aizsardzība (10%)</t>
  </si>
  <si>
    <t>Izpētes un projektēšanas darbi (ieskaitot PVN)</t>
  </si>
  <si>
    <t>Būvprojekta ekspertīze (ieskaitot PVN)</t>
  </si>
  <si>
    <t>Didzis Dāle</t>
  </si>
  <si>
    <t>Laika norma (c/h)</t>
  </si>
  <si>
    <t xml:space="preserve">Objekta adrese   </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</si>
  <si>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</si>
  <si>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</si>
  <si>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</si>
  <si>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</si>
  <si>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</si>
  <si>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</si>
  <si>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</si>
  <si>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</si>
  <si>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</si>
  <si>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</si>
  <si>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</si>
  <si>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</si>
  <si>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</si>
  <si>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</si>
  <si>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</si>
  <si>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</si>
  <si>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</si>
  <si>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</si>
  <si>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</si>
  <si>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</si>
  <si>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</si>
  <si>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</si>
  <si>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</si>
  <si>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</si>
  <si>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</si>
  <si>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Kopsavilkuma aprēķins par darbu vai konstruktīvo elementu veidiem</t>
  </si>
  <si>
    <t>Būves nosaukums</t>
  </si>
  <si>
    <t>Objekta adrese</t>
  </si>
  <si>
    <t>Par kopējo summu</t>
  </si>
  <si>
    <t>Kopējā darbietilpība</t>
  </si>
  <si>
    <t>Nr. p.k</t>
  </si>
  <si>
    <t>Kods, tāme Nr.</t>
  </si>
  <si>
    <t>Tāmes izmaksa EUR</t>
  </si>
  <si>
    <t>Darba alga EUR</t>
  </si>
  <si>
    <t>Mehānismi EUR</t>
  </si>
  <si>
    <t>Darb-ietilpība c/h</t>
  </si>
  <si>
    <t>1-1</t>
  </si>
  <si>
    <t>Virsizdevumi</t>
  </si>
  <si>
    <t>Peļņa</t>
  </si>
  <si>
    <t>1-2</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</si>
  <si>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</si>
  <si>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</si>
  <si>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</si>
  <si>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</si>
  <si>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</si>
  <si>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Lokālā tāme Nr. 1-1</t>
  </si>
  <si>
    <t>Būvtāfeles uzstādīšana</t>
  </si>
  <si>
    <t>Īslīces ielas pārbūve Bauskā, Bauskas novadā</t>
  </si>
  <si>
    <t>Asfalta salaidumu posmu izbūve</t>
  </si>
  <si>
    <t>Lokālā tāme Nr. 1-3</t>
  </si>
  <si>
    <t>gb.</t>
  </si>
  <si>
    <t>1-3</t>
  </si>
  <si>
    <t>Tāme sastādīta 2017. gada tirgus cenās pamatojoties uz projekta risinājumiem un rasējumiem.</t>
  </si>
  <si>
    <t>Izbrīvētās turpmāk neizmantojamās grunts iekraušana autopašizgāzējā un promvešana līdz Pasūtītāja norādītai atbērtnei līdz 5 km</t>
  </si>
  <si>
    <t>vietas</t>
  </si>
  <si>
    <t>Paredzamās līgumcenas koptāme</t>
  </si>
  <si>
    <t>Būvdarbu veids vai konstruktīvā elementa nosaukums</t>
  </si>
  <si>
    <t>Būvizstrādājumi EUR</t>
  </si>
  <si>
    <t>Tai skaitā</t>
  </si>
  <si>
    <t>Būvizstrādājumi (EUR)</t>
  </si>
  <si>
    <t>Tiešās izmaksas kopā, t.sk. darba devēja sociālais nodoklis</t>
  </si>
  <si>
    <r>
      <t>m</t>
    </r>
    <r>
      <rPr>
        <vertAlign val="superscript"/>
        <sz val="9"/>
        <rFont val="Arial"/>
        <family val="2"/>
        <charset val="186"/>
      </rPr>
      <t>3</t>
    </r>
  </si>
  <si>
    <t>TERITORIJAS SEGUMA IZBŪVE</t>
  </si>
  <si>
    <r>
      <t>m</t>
    </r>
    <r>
      <rPr>
        <vertAlign val="superscript"/>
        <sz val="9"/>
        <rFont val="Arial"/>
        <family val="2"/>
        <charset val="186"/>
      </rPr>
      <t>2</t>
    </r>
  </si>
  <si>
    <t>APRĪKOJUMS UN LABIEKĀRTOJUMS</t>
  </si>
  <si>
    <t>Nodošanas dokumentācijas sagatavošana</t>
  </si>
  <si>
    <t>kpl</t>
  </si>
  <si>
    <t>Izbrīvētās turpmāk neizmantojamās grunts iekraušana autopašizgāzējā un promvešana līdz Pasūtītāja norādītai atbērtnei</t>
  </si>
  <si>
    <t>Cauruļvadu skalošana un tīrīšana</t>
  </si>
  <si>
    <t>Cauruļvadu, veidgabalu, armatūras piegāde, un ar to saistītie darbi</t>
  </si>
  <si>
    <t>Drenāžas sistēma DT1</t>
  </si>
  <si>
    <t>Tranšejas rakšana ar rokām un ekskavatoru pie caurules iebūves dziļuma līdz 1,5 m un minimālā tranšejas platuma 1,0 m</t>
  </si>
  <si>
    <t>Atjaunojamie segumi DT1 tīklu zonā</t>
  </si>
  <si>
    <t>Lokālā tāme Nr. 1-2</t>
  </si>
  <si>
    <t>Teritorijas uzmērīšana un nospraušana</t>
  </si>
  <si>
    <t>Minerālmateriālu maisījuma 0/45, NIII, pamata izbūve h=15 cm biezumā</t>
  </si>
  <si>
    <t>Ceļa zīmju uzstādīšana</t>
  </si>
  <si>
    <t>Ceļa zīmju balstu uzstādīšana, ieskaitot  betona C30/37 pamatus min. 0,30mx0,30mx0,50m</t>
  </si>
  <si>
    <t>APSTĀDĪJUMI</t>
  </si>
  <si>
    <t>Labiekārtojuma elementi</t>
  </si>
  <si>
    <t>CCTV pārbaude cauruļvada slīpuma un stāvokļa noteikšanai pēc būvdarbu pabeigšanas</t>
  </si>
  <si>
    <t>Atjaunojamie segumi K2 tīklu zonā</t>
  </si>
  <si>
    <t>Drenāžas cauruļvada PEHD SN4 ø110 ar uzmavu un blīvgredzenu gala noslēgi, t.sk.materiāli</t>
  </si>
  <si>
    <t>Šķērsojumi ar esošām komunikācijām d&lt;200 (t.sk. to atšifrēšana), t.sk.materiāli</t>
  </si>
  <si>
    <t>Tranšeju aizbēršana ar pievesto smilti (K≥1m/dnn) no ierīkotā apbēruma ap cauruļvadu līdz atjaunojamā seguma apakšējai kārtai, blietējot ik pa 30 cm, t.sk.materiāli</t>
  </si>
  <si>
    <t>Lietus ūdeņu kanalizācijas caurule PP SN8 ø200 ar uzmavu un blīvgredzenu, piemēram Evopipes – EVORAIN, vai ekvivalents,  montāža ar 15 cm smilts pamatnes ierīkošanu un izbūvētā cauruļvada smilts apbēruma ierīkošanu 30 cm virs caurules virsas, t.sk.materiāli</t>
  </si>
  <si>
    <t>Lietus ūdeņu kanalizācijas caurule PP SN8 ø250 ar uzmavu un blīvgredzenu, piemēram Evopipes – EVORAIN, vai ekvivalents,  montāža ar 15 cm smilts pamatnes ierīkošanu un izbūvētā cauruļvada smilts apbēruma ierīkošanu 30 cm virs caurules virsas, t.sk.materiāli</t>
  </si>
  <si>
    <t>Tranšejas rakšana ar rokām un ekskavatoru pie caurules iebūves dziļuma 1,0-1,5 m un minimālā tranšejas platuma 1.5 m</t>
  </si>
  <si>
    <t>Tranšejas rakšana ar rokām un ekskavatoru pie caurules iebūves dziļuma 1,5-2,0 m un minimālā tranšejas platuma 1.5 m</t>
  </si>
  <si>
    <t>Cauruļvadu hermētiskumu pārbaude  izmantojot ūdeni</t>
  </si>
  <si>
    <t xml:space="preserve">APGAISMOJUMA UN ELEKTROAPGĀDES TĪKLI </t>
  </si>
  <si>
    <t>Apgaismojuma balstu montāža</t>
  </si>
  <si>
    <t>Brīdinājuma lentas uzklāšana</t>
  </si>
  <si>
    <t>Kabeļa gala apdares montāža</t>
  </si>
  <si>
    <t>Atkārtotais zemējums</t>
  </si>
  <si>
    <t>Apkārtnes sakopšana</t>
  </si>
  <si>
    <t>Būvgružu savākšana</t>
  </si>
  <si>
    <t>Rekreācijas zonas izveidošana teritorijā pie Viļakas ezera, sakārtojot ezeram pieguļošās degradētās un neizmantotās teritorijas un izbūvējot komunikācijas</t>
  </si>
  <si>
    <t>Pils iela 9, Viļaka, Viļakas novads, kadastra Nr. 3815 003 0108</t>
  </si>
  <si>
    <t>Satiksmes organizācija būvdarbu laikā (ieskaitot pievedceļu uzturēšanu atbilstoši "Ceļu specifikācijas 2017")</t>
  </si>
  <si>
    <t>Esoša grāvja tīrīšana, hvid=10cm</t>
  </si>
  <si>
    <t>Esoša mūra žoga atjaunošana izmantojot esošo ēku demontēto akmeni, piesaistot attiecīgās sfēras speciālistu (žoga atjaunošana vai remonts izmantojot oriģinālam atbilstošus materiālus, atvietojot izkritušos akmeņus un lietojot javu, kas pēc sava sastāva līdzīga esošai (kaļķu vai kaļķu / cementa), saglabājot vizuālā veidola struktūru un faktūru)</t>
  </si>
  <si>
    <t>Koku aizsardzība būvdarbu laikā</t>
  </si>
  <si>
    <t xml:space="preserve">Krūmu izciršana ar celmu laušanu un aizvešana uz Būvuzņēmēja atbērtni </t>
  </si>
  <si>
    <t xml:space="preserve">Atsevišķu koku zāģēšana ar celmu laušanu un aizvešana uz Būvuzņēmēja atbērtni </t>
  </si>
  <si>
    <t xml:space="preserve">Atsevišķu celmu laušana un aizvešana uz Būvuzņēmēja atbērtni </t>
  </si>
  <si>
    <t xml:space="preserve">Komunikāciju kabeļu iečaulošana dalīta tipa aizsargcaurulēs d=110, 750N </t>
  </si>
  <si>
    <t>Augu zemes noņemšana, hvid=50 cm, lieko grunti aizvedot uz Būvuzņēmēja norādīto atbērtni</t>
  </si>
  <si>
    <t>Auglīgās augsnes (pievestas) ielabošana ar pievestu organisko un minerālo mēslojumu, kokaugu dobju, kokaugu soliteru ierīkošana h(vid)=50cm dziļumā vienlaidus zonā)</t>
  </si>
  <si>
    <t>Zāliena ierīkošana, atvestās auglīgās augsnes ielabošana ar pievestu organisko un minerālo mēslojumu, zāliena ierīkošana ar veltņošanu 15 cm dziļumā vienlaidus zonā. Zālienam izmantot sēklu maisījumu sastāvs:Baltais āboliņs 5%, Sarkanais āboliņš 13%, Timotiņš 15%, Pļavas skarene 5%, Sarkanā auzene 5%, Pļavas auzene 21%, Viengadīgā airene 36%, izsējas norma  1kg/225-250 m² (40-45 kg/ha), iespējams izmantot ekvivalentu zāliena sēklu maisījumu.</t>
  </si>
  <si>
    <t>Nogāzes stiprināšana ar ĢEOSINTĒTISKO preterozijas paklāju (biezums pie 2kPa ≥22mm, stiepes stiprība GV/Šķv≥ 1,8/0,5kN/m, pagarinājums GV/Šķv≤ 80/80%, izturība≥ 25 gadi, izejmateriāls- PP)</t>
  </si>
  <si>
    <t xml:space="preserve">Esošā reljefa profilēšana, izmantojot atvesto auglīgo augsni ielabotu ar pievestu organisko un minerālo mēslojumu, zāliena ierīkošana ar veltņošanu 15 cm dziļumā vienlaidus zonā. Zālienam izmantot sēklu maisījumu sastāvs:Baltais āboliņs 5%, Sarkanais āboliņš 13%, Timotiņš 15%, Pļavas skarene 5%, Sarkanā auzene 5%, Pļavas auzene 21%, Viengadīgā airene 36%, izsējas norma  1kg/225-250 m² (40-45 kg/ha), iespējams izmantot ekvivalentu zāliena sēklu maisījumu. </t>
  </si>
  <si>
    <t>Ievalkas izbūve, hvid=20cm</t>
  </si>
  <si>
    <t>m³</t>
  </si>
  <si>
    <t>Uzbēruma izbūve no grunts, kas atbilstoša "Ceļu specifikācijas 2017"</t>
  </si>
  <si>
    <t>Ierakuma izbūve, lieko grunti aizvedot uz atbērtni</t>
  </si>
  <si>
    <t>Nogāzes stiprināšana ar kokosa -salmu paklāju, ieskaitot stiprinājumus</t>
  </si>
  <si>
    <t>CAURTEKAS IZBŪVE</t>
  </si>
  <si>
    <t>Caurtekas  izbūve, SN 8, L=16m, d=400 mm, atbilstoši rasējumam TS-6 iekļaujot visus nepieciešamos darbus un materiālus</t>
  </si>
  <si>
    <t xml:space="preserve">Karstā asfalta seguma izbūve brauktuvei un stāvlaukumiem </t>
  </si>
  <si>
    <t>Salizturīgā slāņa izbūve no smilts vai citiem  atļautiem materiāliem, h=40cm, kf&gt;1m/dnn</t>
  </si>
  <si>
    <t xml:space="preserve">Minerālmateriālu maisījuma 0/56, NIII, pamata izbūve 20 cm biezumā </t>
  </si>
  <si>
    <t xml:space="preserve">Minerālmateriālu maisījuma 0/45, N III, pamata izbūve 15 cm biezumā </t>
  </si>
  <si>
    <t>Karstā asfalta AC22, base, SIV, izbūve, h=6cm</t>
  </si>
  <si>
    <t>Karstā asfalta AC11, surf, SIII, izbūve, h=4 cm</t>
  </si>
  <si>
    <t xml:space="preserve">Esoša žoga un pamatu demontāža un aizvešana uz Būvuzņēmēja atbērtni </t>
  </si>
  <si>
    <t xml:space="preserve">Esošu vārtu un pamatu demontāža un aizvešana uz Būvuzņēmēja atbērtni </t>
  </si>
  <si>
    <t>Karstā asfalta seguma izbūve strītbola laukumam</t>
  </si>
  <si>
    <t xml:space="preserve">Minerālmateriālu maisījuma 0/56, NIII, pamata izbūve 15 cm biezumā </t>
  </si>
  <si>
    <t xml:space="preserve">Minerālmateriālu maisījuma 0/45, N III, pamata izbūve 10 cm biezumā </t>
  </si>
  <si>
    <t>Karstā asfalta AC11, base, SIV, izbūve, h=4cm</t>
  </si>
  <si>
    <t>Basketbola sektoru marķējuma uzklāšana atbilstoši FIBA prasībām, krāsas tonis-balts</t>
  </si>
  <si>
    <t>Betona plākšņu seguma izbūve gājēju celiņiem</t>
  </si>
  <si>
    <t>Salizturīgā slāņa izbūve no smilts vai citiem  atļautiem materiāliem, hvid=45cm, kf&gt;1m/dnn</t>
  </si>
  <si>
    <t xml:space="preserve">Minerālmateriālu maisījuma 0/45, NIII, h=15 cm </t>
  </si>
  <si>
    <t>Izsijas fr.2/8, hvid=3 cm</t>
  </si>
  <si>
    <t>Betona plāksnes (Plāksnes 7,melna, pilna krāsojuma plāksne, h=7 cm) seguma izbūve</t>
  </si>
  <si>
    <t>Minerālmateriālu maisījuma seguma izbūve brauktuvei</t>
  </si>
  <si>
    <t>Salizturīgā slāņa izbūve no smilts vai citiem  atļautiem materiāliem, hmin=40cm, kf&gt;1m/dnn</t>
  </si>
  <si>
    <t xml:space="preserve">Minerālmateriālu maisījuma 0/32s, NIII, pamata izbūve 10 cm biezumā </t>
  </si>
  <si>
    <t>Asfalta seguma izbūve gājēju celiņiem</t>
  </si>
  <si>
    <t>Salizturīgā slāņa izbūve no smilts vai citiem atļautiem materiāliem, h=40cm, kf&gt;1m/dnn</t>
  </si>
  <si>
    <t xml:space="preserve">Minerālmateriālu maisījuma 0/45, NIII, izbūve 15 cm biezumā </t>
  </si>
  <si>
    <t xml:space="preserve">Karstā asfalta AC8, surf, SIII, izbūve, h=5 cm </t>
  </si>
  <si>
    <t xml:space="preserve">Dabīgā akmens seguma un šuvju izbūve </t>
  </si>
  <si>
    <t>Salizturīgā slāņa izbūve no smilts vai citiem  atļautiem materiāliem, h=30cm, kf&gt;1m/dnn</t>
  </si>
  <si>
    <t>Minerālmateriālu maisījuma 0/45, NIII, izbūve h=25 cm biezumā</t>
  </si>
  <si>
    <t>Betons C30/37, h=10 cm</t>
  </si>
  <si>
    <t>Dabīgais akmens (150-200mm), horizontālā : vertikālā attiecība 1:1,2 nostiprināts betonā C 30/37</t>
  </si>
  <si>
    <t>Betona plākšņu segums (laivu nolaišanas laukums)</t>
  </si>
  <si>
    <t>Minerālmateriālu maisījuma 0/45, NIII, izbūve h=20 cm biezumā</t>
  </si>
  <si>
    <t>Dzelzbetona plāksnes (6.00x2.00x0.20m)</t>
  </si>
  <si>
    <t>Stiprināta zāliena segas izbūve operatīvā un apkalpes transportlīdzekļu apgriešanās laukumam un kemperu laukumos</t>
  </si>
  <si>
    <t>Salizturīgā slāņa izbūve no smilts vai citiem  atļautiem materiāliem, hmin=20 cm, kf&gt;1m/dnn</t>
  </si>
  <si>
    <t>Neaustais ģeotekstils 15/15 kN/m</t>
  </si>
  <si>
    <t xml:space="preserve">Ako zāliena režģis (586x386x38 mm) (skatīt pielikumu Nr. 25) un zāliena ierīkošana, atvestās auglīgās augsnes ielabošana ar pievestu organisko un minerālo mēslojumu, zāliena ierīkošana ar veltņošanu 10 cm dziļumā vienlaidus zonā. Zālienam izmantot sēklu maisījumu sastāvs:Baltais āboliņs 5%, Sarkanais āboliņš 13%, Timotiņš 15%, Pļavas skarene 5%, Sarkanā auzene 5%, Pļavas auzene 21%, Viengadīgā airene 36%, izsējas norma  1kg/225-250 m² (40-45 kg/ha), iespējams izmantot ekvivalentu zāliena sēklu maisījumu. </t>
  </si>
  <si>
    <t>Smilts seguma izbūve pludmalei</t>
  </si>
  <si>
    <t>Skalota smilts (fr.0.4-0.9mm), h=60 cm</t>
  </si>
  <si>
    <t>Ģeotekstils 12/12 Kn/m, velts, neausts</t>
  </si>
  <si>
    <t>Smilts seguma izbūve volejbola laukumiem</t>
  </si>
  <si>
    <t>Skalota smilts (fr.0.4-0.9mm), h=50 cm</t>
  </si>
  <si>
    <t>Priežu mizu mulčas segums bērnu laukumiem</t>
  </si>
  <si>
    <t>Vidējas frakcijas (fr. 20-40mm) priežu mizas mulčas sagatavošana un uzbēršana ar rokām, h(vid)=20cm</t>
  </si>
  <si>
    <t>Asfaltbetona seguma frēzēšana, hvid=4cm, ar vecā materiāla aizvešanu uz Pasūtītāja norādītu atbērtni</t>
  </si>
  <si>
    <t>Karstā asfalta AC8, surf, SIII, izbūve, h=4 cm</t>
  </si>
  <si>
    <t>Cementbetona un plastmasas apmaļu izbūve</t>
  </si>
  <si>
    <t>Plastmasas apmales skatīt pielikumu Nr.9, izbūvēt atbilstoši ražotāja specifikācijai</t>
  </si>
  <si>
    <t>Slīpo cementbetona apmaļu 100.30/22.15., betona C 30/37 un šķembu pamata  izbūve</t>
  </si>
  <si>
    <t>Cementbetona apmaļu 100.30.15., betona C 30/37 un šķembu pamata  izbūve,  atbilstoši apmaļu izbūves shēmai</t>
  </si>
  <si>
    <t>Cementbetona apmaļu 100.22.15., betona C 30/37 un šķembu pamata  izbūve,  atbilstoši apmaļu izbūves shēmai</t>
  </si>
  <si>
    <t>Cementbetona apmaļu 100.20.8., betona C 30/37 un šķembu pamata  izbūve,  atbilstoši apmaļu izbūves shēmai</t>
  </si>
  <si>
    <t>301 (izliekta)</t>
  </si>
  <si>
    <t>Stāvlaukuma horizontālo apzīmējumu uzklāšana</t>
  </si>
  <si>
    <t>920. līnijas platums - 0,10 cm</t>
  </si>
  <si>
    <t>Sola uzstādīšana un pamatu izbūve atbilstoši pielikumam Nr. 3</t>
  </si>
  <si>
    <t>Piknika galda uzstādīšana un pamatu izbūve atbilstoši pielikumam Nr. 15</t>
  </si>
  <si>
    <t xml:space="preserve">Atkritumu urnas uzstādīšana  un pamatu izbūve atbilstoši pielikumam Nr.2 </t>
  </si>
  <si>
    <t xml:space="preserve">Pārģērbšanās kabīnes uzstādīšana  un pamatu izbūve atbilstoši pielikumam Nr.1 </t>
  </si>
  <si>
    <t xml:space="preserve">Velostatīva uzstādīšana  un pamatu izbūve atbilstoši pielikumam Nr. 13 </t>
  </si>
  <si>
    <t>Ugunskura vietas izbūve atbilstoši pielikumam Nr. 14</t>
  </si>
  <si>
    <t>Volejbola stabu uzstādīšana un pamatu izbūve atbilstoši pielikumam Nr.9</t>
  </si>
  <si>
    <t xml:space="preserve">Volejbola tīkla uzstādīšana atbilstoši pielikumam Nr.10 </t>
  </si>
  <si>
    <t xml:space="preserve">Basketbola groza uzstādīšana un pamatu izbūve atbilstoši pielikumam Nr. 7 </t>
  </si>
  <si>
    <t>Norobežojoša žoga (teritorijas norobežojošs - 2 m) uzstādīšana un pamatu izbūve atbilstoši pielikumam Nr. 11</t>
  </si>
  <si>
    <t>Norobežojoša žoga (volejbola atdalošais žogs - 4 m) uzstādīšana un pamatu izbūve atbilstoši pielikumam Nr. 11</t>
  </si>
  <si>
    <t>Paceļamas barjeras uzstādīšana un pamatu izbūve atbilstoši pielikumam Nr. 11</t>
  </si>
  <si>
    <t>Atpūtas mājiņu uzstādīšana, šķembu pamatnes un pamatu izbūve atbilstoši pielikumam Nr. 5</t>
  </si>
  <si>
    <t>Atkritumu konteineru žoga uzstādīšana un pamatu izbūve atbilstoši pielikumam Nr.19</t>
  </si>
  <si>
    <t xml:space="preserve">Rotaļu iekārtas DSUP5 uzstādīšana un pamatu izbūve atbilstoši pielikumam Nr.22 vai ekvivalents izstrādājums   </t>
  </si>
  <si>
    <t xml:space="preserve">Rotaļu iekārtas J2687 uzstādīšana un pamatu izbūve atbilstoši pielikumam Nr.20 vai ekvivalents izstrādājums   </t>
  </si>
  <si>
    <t xml:space="preserve">Rotaļu iekārtas J852 uzstādīšana un pamatu izbūve atbilstoši pielikumam Nr.21 vai ekvivalents izstrādājums   </t>
  </si>
  <si>
    <t>Rotaļu iekārtas R34-ETP-010 uzstādīšana un pamatu izbūve atbilstoši pielikumam Nr.23 vai ekvivalents izstrādājums</t>
  </si>
  <si>
    <t xml:space="preserve">Rotaļu iekārtas J358 uzstādīšana un pamatu izbūve atbilstoši pielikumam Nr.24 vai ekvivalents izstrādājums   </t>
  </si>
  <si>
    <t xml:space="preserve">Apaļkoki lapu koku nostiprināšanai ar elastīgu (vismaz 5cm platu) auklu (balsta augstums 2/3 no koka augstuma) atbilstoši rasējumam TS-9  </t>
  </si>
  <si>
    <t xml:space="preserve">Aerācijas un laistīšana caurule koku apdobēm, d=58 mm, skaidrojumu skatīt TS darbu daudzumu piezīmes, izbūvēt pēc rasējuma TS-9   </t>
  </si>
  <si>
    <t>Drenžās caurules noslēgtapas d=58 mm</t>
  </si>
  <si>
    <t>Vidējas frakcijas (fr. 20-40mm) priežu mizas mulčas sagatavošana un uzbēršana ar rokām ; h(vid)=4cm</t>
  </si>
  <si>
    <t>Kokaugu piegāde un stādīšana ar rokām</t>
  </si>
  <si>
    <t xml:space="preserve">Juniperus scopulorum 'Springbank' </t>
  </si>
  <si>
    <t>gab.</t>
  </si>
  <si>
    <t>Picea omorika</t>
  </si>
  <si>
    <t>Acer saccharum</t>
  </si>
  <si>
    <t>Acer rubrum</t>
  </si>
  <si>
    <t xml:space="preserve">Betula utilis subsp. Jacquemontii 'Doorenbos' </t>
  </si>
  <si>
    <t>Malus x purpurea 'Royality'</t>
  </si>
  <si>
    <t>Physocarpus opulifolius 'Dart's Gold'</t>
  </si>
  <si>
    <t>KOKA KONSTRUKCIJU IZBŪVE</t>
  </si>
  <si>
    <t>Koka laipas un pontonu izbūve</t>
  </si>
  <si>
    <t>Koka laipas izbūve atbilstoši pielikumam Nr.16</t>
  </si>
  <si>
    <t xml:space="preserve">Pontona tipa koka laipas izbūve atbilstoši pielikumam Nr.17 </t>
  </si>
  <si>
    <t>Tranšejas rakšana, aizbēršana</t>
  </si>
  <si>
    <t>Bedres rakšana sadalnei</t>
  </si>
  <si>
    <t>Bedres rakšana apgaismojuma balsta pamatnei</t>
  </si>
  <si>
    <t>Kabeļa ievilkšana apgaismojuma balstā</t>
  </si>
  <si>
    <t>Kabeļa ievilkšana apgaismojuma balstā, pamatnē</t>
  </si>
  <si>
    <t>Kabeļa ievilkšana, pievienošana sadalnē</t>
  </si>
  <si>
    <t>Kabeļa ievilkšana aizsargcaurulē</t>
  </si>
  <si>
    <t>Kabeļa, aizsargcaurules guldīšana tranšejā</t>
  </si>
  <si>
    <t>Parka apgaismojuma balstu pamatu montāža</t>
  </si>
  <si>
    <t>k-ts.</t>
  </si>
  <si>
    <t>Parka apgaismojuma balstu montāža</t>
  </si>
  <si>
    <t>Balsta konsules montāža</t>
  </si>
  <si>
    <t>Parka gaismekļa montāža</t>
  </si>
  <si>
    <t>Gaismekļa montāža</t>
  </si>
  <si>
    <t>Automātslēdža montāža balstā uz DIN sliedes balstā</t>
  </si>
  <si>
    <t>Spaiļu montāža balstā</t>
  </si>
  <si>
    <t>AS vadības sadalnes montāža</t>
  </si>
  <si>
    <t>AS komutācijas sadalnes montāža</t>
  </si>
  <si>
    <t>Spēka sadalņu montāža</t>
  </si>
  <si>
    <t>US sadalnes montāža</t>
  </si>
  <si>
    <t>RS sadalnes montāža</t>
  </si>
  <si>
    <t>Atkārtotā zemējuma montāža</t>
  </si>
  <si>
    <t>Izolācijas pretestības mērījumi</t>
  </si>
  <si>
    <t>Zemējuma kontūra mērījumi</t>
  </si>
  <si>
    <t>Digitāla uzmērīšana</t>
  </si>
  <si>
    <t xml:space="preserve">Brauktuves atjaunošana </t>
  </si>
  <si>
    <t>Kabelis NYY-J 3x1,5</t>
  </si>
  <si>
    <t>Brīdinājuma lenta</t>
  </si>
  <si>
    <t>Aizsargcaurule EVOCAB HARD 63 750N</t>
  </si>
  <si>
    <t>Aizsargcaurule EVOCAB HARD 75 750N</t>
  </si>
  <si>
    <t>Aizsargcaurule EVOCAB HARD 110 750N</t>
  </si>
  <si>
    <t>Kabelis AXPK 4x35</t>
  </si>
  <si>
    <t>Kabelis AXPK 4x150</t>
  </si>
  <si>
    <t>Kabelis AXPK 4x70</t>
  </si>
  <si>
    <t>Kabelis AXPK 4x16</t>
  </si>
  <si>
    <t>Kabelis AXPK 4x10</t>
  </si>
  <si>
    <t>Kabeļa gala apdare EPKT 0015</t>
  </si>
  <si>
    <t>Kabeļa gala apdare EPKT 0031</t>
  </si>
  <si>
    <t>Kabeļa gala apdare EPKT 0047</t>
  </si>
  <si>
    <t>DIN sliede apgaismojuma balstā L=40mm</t>
  </si>
  <si>
    <t>Automātslēdzis 1f C6A</t>
  </si>
  <si>
    <t>Spaiļu komplekts SV15</t>
  </si>
  <si>
    <t>Pamatne stabam P-1.3</t>
  </si>
  <si>
    <t>Pamatne stabam B-50</t>
  </si>
  <si>
    <t>Gumijas blīve GB-RG</t>
  </si>
  <si>
    <t>Apgaismojuma balstu pamatu un gumijas blīves montāža</t>
  </si>
  <si>
    <t>Apgaismojuma balsts, cinkots, h=6,50m, f-125/60</t>
  </si>
  <si>
    <t>Apgaismojuma balsts, SAL-6</t>
  </si>
  <si>
    <t>Konsule P2/1/15</t>
  </si>
  <si>
    <t>Konsule T2/1/15</t>
  </si>
  <si>
    <t>Gaismeklis STORK 68W LED</t>
  </si>
  <si>
    <t>Gaismeklis CORONA 72W LED</t>
  </si>
  <si>
    <t>Sadalne, KKM-2-22 SS-1, SS-2</t>
  </si>
  <si>
    <t>Sadalne, KKM-2+USM-1 pēc pasūt.</t>
  </si>
  <si>
    <t>Sadalne, KKM-2-004</t>
  </si>
  <si>
    <t>Sadalne, KKM-2-003</t>
  </si>
  <si>
    <t>Sadalne, IUS-1/63</t>
  </si>
  <si>
    <t>Sadalne, IUS-2/63</t>
  </si>
  <si>
    <t>Sadalne, KAEDRA 13180</t>
  </si>
  <si>
    <t>Taimeris</t>
  </si>
  <si>
    <t>Krēslas relejs</t>
  </si>
  <si>
    <t>Krēslas sensrors ar vadu</t>
  </si>
  <si>
    <t>Automātslēdzis, 1p C6A</t>
  </si>
  <si>
    <t>Automātslēdzis, 3p C32A</t>
  </si>
  <si>
    <t>Slēdzis, 3p 32A</t>
  </si>
  <si>
    <t>Slēdzis, 3 pozīciju pārslēdzis SA</t>
  </si>
  <si>
    <t>Kontaktors, 3NO In-20A 24V</t>
  </si>
  <si>
    <t>Automātslēdzis, 3p C16A</t>
  </si>
  <si>
    <t>Automātslēdzis, 3p C25A</t>
  </si>
  <si>
    <t>Skaitītājs, 400V</t>
  </si>
  <si>
    <t>Slēdzene</t>
  </si>
  <si>
    <t>Rozete, 3p 16A</t>
  </si>
  <si>
    <t>Rozete, 1p 16A</t>
  </si>
  <si>
    <t>Skaitītājs uz DIN sliedes, 400V</t>
  </si>
  <si>
    <t>Tranzītspailes, 16-70</t>
  </si>
  <si>
    <t>Sadalnes pamatne, ST-1</t>
  </si>
  <si>
    <t>Sadalnes pamatne, Pamatne Kaedra sadalnei (pēc pasūtījuma)</t>
  </si>
  <si>
    <t>Smilts</t>
  </si>
  <si>
    <t>Šķembas</t>
  </si>
  <si>
    <t>Asfaltbetons</t>
  </si>
  <si>
    <t>Rekreācijas zonas izveidošana teritorijā pie Viļakas ezera, sakārtojot ezeram pieguļošās degradētās un neizmantotās teritorijas un izbūvējot komunikācijas (TS sadaļa)</t>
  </si>
  <si>
    <t>Rekreācijas zonas izveidošana teritorijā pie Viļakas ezera, sakārtojot ezeram pieguļošās degradētās un neizmantotās teritorijas un izbūvējot komunikācijas (ŪKT, LKT sadaļa)</t>
  </si>
  <si>
    <t>Rekreācijas zonas izveidošana teritorijā pie Viļakas ezera, sakārtojot ezeram pieguļošās degradētās un neizmantotās teritorijas un izbūvējot komunikācijas (ELT sadaļa)</t>
  </si>
  <si>
    <t>Tranšejas rakšana ar rokām un ekskavatoru pie caurules iebūves dziļuma
līdz 3,5 m un minimālā tranšejas platuma 1.5 m</t>
  </si>
  <si>
    <t>Tranšejas rakšana ar rokām un ekskavatoru pie caurules iebūves dziļuma
līdz 4,0 m un minimālā tranšejas platuma 1.5 m</t>
  </si>
  <si>
    <t>Gruntsūdens līmeņa pazemināšana pie tranšejas dziļuma līdz 3,5 m, ja nepieciešams</t>
  </si>
  <si>
    <t>Gruntsūdens līmeņa pazemināšana pie tranšejas dziļuma līdz 4,0 m, ja nepieciešams</t>
  </si>
  <si>
    <t>Izbrīvētās grunts iekraušana autopašizgāzējā un promvešana līdz Pasūtītāja norādītai atbērtnei</t>
  </si>
  <si>
    <t>Cauruļvadu, veidgabalu, armatūras piegāde un ar to saistītie darbi</t>
  </si>
  <si>
    <t>Izlaides izbūve dīķī</t>
  </si>
  <si>
    <t xml:space="preserve">Siets ar acs izmēru 10x10 mm uz PE100 cauruļvada ø250 </t>
  </si>
  <si>
    <t>LABIEKĀRTOŠANAS DARBI</t>
  </si>
  <si>
    <t>Tranšejas rakšana ar rokām un ekskavatoru pie caurules iebūves dziļuma
1,5-2,0 m un minimālā tranšejas platuma 1.5 m</t>
  </si>
  <si>
    <t>Atjaunojamie segumi Ū2 tīklu zonā</t>
  </si>
  <si>
    <t>Atjaunojamie segumi SPK1 tīklu zonā</t>
  </si>
  <si>
    <t>Kanalizācijas sūkņu stacija KSS-1, atbilstoši pielikumam</t>
  </si>
  <si>
    <t>Kanalizācijas sūkņu stacijas, ieskaitot HDPE ID1000 tvertni, H=2,73 m (t.sk. 0,30 m virs zemes), ventilācijas izvadu, slēdzamu HDPE lūku, līmeņa pludiņslēdži, , nažveida aizbīdni, vadības automātikas skapi, visu apsaisti, dzelzsbetona enkurošanas gredzens (Ø1600mm, h=300mm)  un citus nepieciešamos materiālus, izbūve zaļajā zonā</t>
  </si>
  <si>
    <t>Projektētā pašteces kanalizācijas vada Ø200 pieslēgums pie KSS, ieskaitot visus nepieciešamos veidgabalus</t>
  </si>
  <si>
    <t>Projektētā kanalizācijas spiedvada Ø75 pieslēgums pie KSS, ieskaitot visus nepieciešamos veidgabalus</t>
  </si>
  <si>
    <t>Būvbedres aizbēršana ar ekskavatoru, tai skaitā grunts blietēšana pa kārtām, Rupjgraudainas smilts ierīkošana, tai skaitā smilts blietēšana pa kārtām, Grunts iekraušana kravas automašīnā promvešanai līdz 5 km attālumam</t>
  </si>
  <si>
    <t>Grunts iekraušana kravas automašīnā promvešanai līdz 5 km attālumam</t>
  </si>
  <si>
    <t>Teritorijas planēšana</t>
  </si>
  <si>
    <t>Lietus ūdens kanalizācija, K2</t>
  </si>
  <si>
    <t>Kanalizācijas spiedvads, SPK1</t>
  </si>
  <si>
    <t>Ugunsdzēsības ūdensvads , Ū2</t>
  </si>
  <si>
    <t>Tranšejas rakšana ar rokām un ekskavatoru pie caurules iebūves dziļuma 2,0-2,5 m un minimālā tranšejas platuma 1.5 m</t>
  </si>
  <si>
    <t>Gruntsūdens līmeņa pazemināšana pie tranšejas dziļuma no 1,0 m līdz 1,5 m, ja nepieciešams</t>
  </si>
  <si>
    <t>Gruntsūdens līmeņa pazemināšana pie tranšejas dziļuma no 1,5 m līdz 2,0 m, ja nepieciešams</t>
  </si>
  <si>
    <t>Gruntsūdens līmeņa pazemināšana pie tranšejas dziļuma no 2,0 m līdz 2,5 m, ja nepieciešams</t>
  </si>
  <si>
    <t>Lietus ūdeņu kanalizācijas sistēmas marķējuma lentes ieklāšana 0,3m virs caurules augšas</t>
  </si>
  <si>
    <t>Šķērsojumi ar esošiem/projektētiem kabeļiem</t>
  </si>
  <si>
    <t>Tehnoloģiskās iekārtas</t>
  </si>
  <si>
    <t>Naftas produktu atdalītājs Oleopator P NS 10/1000, Klase I, saskaņā ar LVS EN858. Polietilēna naftas produktu atdalītāja tvertne ar koalescento filtru, integrētu nosēduma tvertni. Iegremdētajā ievada caurulē ir izbūvēts deflektors, kas nodrošina atplūstošo notekūdeņu plūsmas stabilizāciju. Automātisks notekūdeņu izvada noslēgšanas pludiņš, piemēram, ACO NORDIC vai ekvivalents. Iekārtas izbūve un montāža atbilstoši ražotāja norādījumiem</t>
  </si>
  <si>
    <t>Būvbedres rakšana ar ekskavatoru, grunti berot blakus atbērtnē</t>
  </si>
  <si>
    <t>Gruntī ieblietētu šķembu sagataves kārtas ierīkošana h=15cm (frakcija 20-40 mm), ieskaitot to blietēšanu</t>
  </si>
  <si>
    <t>Ūdeņu izlaide - 200mm</t>
  </si>
  <si>
    <t>Ūdeņu izlaide - 250mm</t>
  </si>
  <si>
    <t>Gruntsūdens līmeņa pazemināšana pie tranšejas dziļuma  līdz 1,5 m</t>
  </si>
  <si>
    <t>Šķērsojumi ar projektēto elektrības kabeli</t>
  </si>
  <si>
    <t>Ūdensvada caurule PE100-RC SDR17 ø250, piemēram, Evopipes – PE100-RC ULTRASTRESS VISIO vai ekvivalents, montāža uz 15 cm smilts pamatnes un izbūvētā cauruļvada smilts apbēruma ierīkošanu 30 cm virs caurules virsas, t.sk.materiāli</t>
  </si>
  <si>
    <t>Saliekamo dzelzbetona elementu grodu aka DN1500 (4,0-4,5 m dziļumā) ar akas pamatni, grodiem, blīvgumiju grodu savienojumu vietās, grodu pārseguma vāku, hidroizolāciju un ķeta akas vāku 40 t, izbūve un montāža, t.sk.materiāli</t>
  </si>
  <si>
    <t>Rūpnieciski ražota aizsargčaula DN250, kas paredzēta ø250 caurules iebūvei dzelzsb. grodu akā, montāža, t.sk.materiāli</t>
  </si>
  <si>
    <t>Atloku adapters  PE100-RC caurulei DCI DN250,Ø250 montāža, t.sk.materiāli</t>
  </si>
  <si>
    <t>Pazemes tipa atloku aizbīdnis DCI DN250 ar teleskopisku pagarinātājkātu un  peldošā tipa ielas kapi, montāža t.sk. kapes apbetonēšana. Aizbīdnis uzstādīts akas iekšpusē, teleskopiskais pagarunātājkāts stiprināts pie akas sienām ar stiprinājumiem (solis max 1 m), t.sk.materiāli</t>
  </si>
  <si>
    <t>Atbalsta bloks, izbūve, t.sk.materiāli</t>
  </si>
  <si>
    <t>Tranšejas sienu stiprināšana ar vairogiem pie tranšejas dziļuma līdz 3,5m, t.sk.materiāli</t>
  </si>
  <si>
    <t>Tranšejas sienu stiprināšana ar vairogiem pie tranšejas dziļuma 4,0m, t.sk.materiāli</t>
  </si>
  <si>
    <t>Cauruļvadu izbūve zem ūdens līmeņa iekļaujot visus nepieciešamos darbus un materiālus, t.sk.materiāli</t>
  </si>
  <si>
    <t>Šķērsojumi ar projektētiem kabeļiem (t.sk. to atšifrēšana), t.sk.materiāli</t>
  </si>
  <si>
    <t>Ūdensapgādes sistēmas marķējuma lentes ieklāšana 0.3 m dziļumā no cauruļvada virsas, t.sk.materiāli</t>
  </si>
  <si>
    <t>Smilts šķembu maisījums ūdensvada izlaides izbūvei, t.sk.materiāli</t>
  </si>
  <si>
    <t>Laukakmeņu bruģa klājums, t.sk.materiāli</t>
  </si>
  <si>
    <t>Betons pašteces kanalizācijas izlaides nostiprināšanai, t.sk.materiāli</t>
  </si>
  <si>
    <t>Tranšeju aizbēršana ar pievesto smilti (K&gt; 1m/dnn, smilts blīvums ne mazāks par 0,95 no dabīgā blīvuma)  no ierīkotā apbēruma ap cauruļvadu līdz atjaunojamā seguma apakšējai kārtai, blietējot ik pa 30 cm, t.sk.materiāli</t>
  </si>
  <si>
    <t>Kanalizācijas spiedvada caurule PE100-RC SDR17 ø75, piemēram, Evopipes – PE100-RC ULTRASTRESS VISIO vai ekvivalents, montāža uz 15 cm smilts pamatnes un izbūvētā cauruļvada smilts apbēruma ierīkošanu 30 cm virs caurules virsas, t.sk.materiāli</t>
  </si>
  <si>
    <t>El. Metināma noslēgtapa PE100 DN75, piemēram, Evopipes vai ekvivalents, montāža, t.sk.materiāli</t>
  </si>
  <si>
    <t>El. metināna dubultuzmava PE100 DN75, piemēram, Evopipes vai ekvivalents, montāža, t.sk.materiāli</t>
  </si>
  <si>
    <t>Gruntsūdens līmeņa pazemināšana pie tranšejas dziļuma 1,5-2,0 m, t.sk.materiāli</t>
  </si>
  <si>
    <t>Tranšejas sienu stiprināšana ar metāla vairogiem (divpusēji),  sienas nostiprinātas abās būvgrāvja pusēs, pie tranšejas dziļuma 1,5-2,0 m, t.sk.materiāli</t>
  </si>
  <si>
    <t>Kanalizācijas spiedvada sistēmas marķējuma lentes ieklāšana 0.3 m dziļumā no zemes virsmas, t.sk.materiāli</t>
  </si>
  <si>
    <t>Cauruļvadu skalošana, t.sk.materiāli</t>
  </si>
  <si>
    <t>Cauruļvadu hidrauliskā pārbaude (presēšana ar 6 atm. pārbaudes spiedienu), t.sk.materiāli</t>
  </si>
  <si>
    <t>Sūknētavas enkurošanas gredzena (Ø1600mm, h=300mm) betonēšana ,armēta betona slānis, Betons B25 (C25/30), W10, t.sk.materiāli</t>
  </si>
  <si>
    <t>Lietus ūdens uztvērējaka ar nosēdsadaļu PP ID600 - pašenkurojoša, piemēram, EVOPIPES CRS ID600 vai ekvivalents (1,5-2,0m dziļumā ieskaitot dzelzsbetona atbalsta gredzenu, polimērmateriālu uztvērējspaini, 40t ķeta lūku ar kantainu resti), nosēddaļa 0,7 m,  izbūve un montāža, t.sk.materiāli</t>
  </si>
  <si>
    <t>Lietus ūdens uztvērējaka ar nosēdsadaļu PP ID600 - pašenkurojoša, piemēram, EVOPIPES CRS ID600 vai ekvivalents (2,0-2,5m dziļumā ieskaitot dzelzsbetona atbalsta gredzenu, polimērmateriālu uztvērējspaini, 40t ķeta lūku ar kantainu resti), nosēddaļa 0,6 m,  izbūve un montāža, t.sk.materiāli</t>
  </si>
  <si>
    <t>Lietus ūdens kanalizācijas aka PP ID600 - pašenkurojoša ar 40,0 t kaļamā ķeta vāku, (1,0-1,5 m dziļumā ieskaitot dzelzsbetona atbalsta gredzenu), piemēram, Evopipes CSL ID600 vai ekvivalents,  izbūve un montāža asfalta segumā, t.sk.materiāli</t>
  </si>
  <si>
    <t>Lietus ūdens kanalizācijas aka PP ID600 - pašenkurojoša ar 40,0 t kaļamā ķeta vāku, (1,5-2,0 m dziļumā ieskaitot dzelzsbetona atbalsta gredzenu), piemēram, Evopipes CSL ID600 vai ekvivalents,  izbūve un montāža asfalta segumā, t.sk.materiāli</t>
  </si>
  <si>
    <t>Lietus ūdens kanalizācijas aka PP ID600 - pašenkurojoša ar 40,0 t kaļamā ķeta vāku, (2,0-2,5 m dziļumā ieskaitot dzelzsbetona atbalsta gredzenu), piemēram, Evopipes CSL ID600 vai ekvivalents,  izbūve un montāža asfalta segumā, t.sk.materiāli</t>
  </si>
  <si>
    <t>Lietus ūdens kanalizācijas aka PP ID600 - pašenkurojoša ar 40,0 t kaļamā ķeta vāku, (1,5-2,0 m dziļumā t.sk 0,3 m nosēddaļa,  ieskaitot dzelzsbetona atbalsta gredzenu), piemēram, Evopipes CSL ID600 vai ekvivalents,  izbūve un montāža asfalta segumā, t.sk.materiāli</t>
  </si>
  <si>
    <t>Lietus ūdens kanalizācijas aka PP ID600 - pašenkurojoša ar 40,0 t kaļamā ķeta vāku, (1,5-2,0 m dziļumā t.sk 0,5 m nosēddaļa,  ieskaitot dzelzsbetona atbalsta gredzenu), piemēram, Evopipes CSL ID600 vai ekvivalents,  izbūve un montāža asfalta segumā, t.sk.materiāli</t>
  </si>
  <si>
    <t>Tranšejas sienu stiprināšana ar metāla vairogiem (divpusēji),  sienas nostiprinātas abās būvgrāvja pusēs, pie tranšejas dziļuma 1,5-2,0m, t.sk.materiāli</t>
  </si>
  <si>
    <t>Tranšejas sienu stiprināšana ar metāla vairogiem (divpusēji),  sienas nostiprinātas abās būvgrāvja pusēs, pie tranšejas dziļuma 2,0-2,5 m, t.sk.materiāli</t>
  </si>
  <si>
    <t>Izlaides un cauruļvada nostiprināšanas izbūve nogāzē, t.sk.materiāli</t>
  </si>
  <si>
    <t>Būvbedres aizbēršana ar ekskavatoru, tai skaitā grunts blietēšana pa kārtām, t.sk.materiāli</t>
  </si>
  <si>
    <t>Tranšeju aizbēršana ar pievesto smilti (filtrācijas koeficientu ≥ 1 m/dnn, smilts blīvums ne mazāks par 0,95 no dabīgā blīvuma) no ierīkotā apbēruma ap cauruļvadu līdz atjaunojamā seguma apakšējai kārtai, blietējot ik pa 30 cm, t.sk.materiāli</t>
  </si>
  <si>
    <t>Drenāžas caurule PEHD SN8 ø110 ar uzmavu un blīvgredzenu, (perforēta 180°) , piemēram, Evopipes - EVODRAIN , vai ekvivalents, ar kokošķiedras pārklājumu, montāža ar 15cm smilts pamatnes ierīkošanu un izbūvētā cauruļvada skalotu oļu apbēruma ierīkošanu 30 cm virs caurules virsas, t.sk.materiāli</t>
  </si>
  <si>
    <t>Drenāžas kontrolaka DN/ID600 ar nosēddaļu, pievienojumiem DN/OD110-400,  dzelzs betona vāku d400 klases un dzelzs betona pārsedzes balstu (EVOPIPES CID60 vai ekvivalents), piegāde un montāža, t.sk.materiāli</t>
  </si>
  <si>
    <t>Cauruļvadu skalošana un tīrīšana, t.sk.materiāli</t>
  </si>
  <si>
    <t>Virsapmetuma slēdža, 230V; 16A; IP65 montāža, t.sk. materiāli</t>
  </si>
  <si>
    <t>Pašteces kanalizācija, K1</t>
  </si>
  <si>
    <t>Tranšejas rakšana ar rokām un ekskavatoru pie caurules iebūves dziļuma 1,0 m m un minimālā tranšejas platuma 1.5 m</t>
  </si>
  <si>
    <t>Gruntsūdens līmeņa pazemināšana pie tranšejas dziļuma no 1.0 m līdz 1.5 m, ja nepieciešams</t>
  </si>
  <si>
    <t>Gruntsūdens līmeņa pazemināšana pie tranšejas dziļuma no 1.5 m līdz 2,0 m, ja nepieciešams</t>
  </si>
  <si>
    <t>Izbrīvētās grunts iekraušana autopašizgāzējā un promvešana līdz Pasūtītāja norādītai atbērtnei (līdz 5km)</t>
  </si>
  <si>
    <t>Cauruļvadu, veidgabalu, armatūras un piegāde, un ar to saistītie darbi</t>
  </si>
  <si>
    <t>Atjaunojamie segumi K1 tīklu zonā</t>
  </si>
  <si>
    <t>Ūdensapgāde Ū1</t>
  </si>
  <si>
    <t>Tranšejas rakšana ar rokām un ekskavatoru pie caurules iebūves dziļuma 1,5-2,0 un minimālā tranšejas platuma 1,5 m</t>
  </si>
  <si>
    <t>Gruntsūdens līmeņa pazemināšana pie tranšejas dziļuma 1,5-2,0m</t>
  </si>
  <si>
    <t>Tranšejas sienu stiprināšana, tranšejas dziļums 1,5-2,0m</t>
  </si>
  <si>
    <t>Cauruļvadu skalošana un dezinfekcija</t>
  </si>
  <si>
    <t>Cauruļvadu hidrauliskā pārbaude (presēšana ar 9 bar. pārbaudes spiedienu)</t>
  </si>
  <si>
    <t>Atjaunojamie segumi Ū1 tīklu zonā</t>
  </si>
  <si>
    <r>
      <t>Esoša asfalta demontāža, h</t>
    </r>
    <r>
      <rPr>
        <vertAlign val="subscript"/>
        <sz val="9"/>
        <rFont val="Arial"/>
        <family val="2"/>
        <charset val="186"/>
      </rPr>
      <t>vid</t>
    </r>
    <r>
      <rPr>
        <sz val="9"/>
        <rFont val="Arial"/>
        <family val="2"/>
        <charset val="186"/>
      </rPr>
      <t xml:space="preserve">=10cm un aizvešana uz Būvuzņēmēja atbērtni </t>
    </r>
  </si>
  <si>
    <t>Pašteces kanalizācijas caurule PP SN8 ø110 ar uzmavu un blīvgredzenu, piemēram, Evopipes – EVOSAN vai ekvivalents, montāža ar 15 cm smilts pamatnes ierīkošanu un izbūvētā cauruļvada smilts apbēruma ierīkošanu 30 cm virs caurules virsas, t.sk.materiāli</t>
  </si>
  <si>
    <t>Pašteces kanalizācijas caurule PP SN8 ø160 ar uzmavu un blīvgredzenu, piemēram, Evopipes – EVOSAN vai ekvivalents, montāža ar 15 cm smilts pamatnes ierīkošanu un izbūvētā cauruļvada smilts apbēruma ierīkošanu 30 cm virs caurules virsas, t.sk.materiāli</t>
  </si>
  <si>
    <t>Pašteces kanalizācijas caurule PP SN8 ø200 ar uzmavu un blīvgredzenu, piemēram, Evopipes – EVOSAN vai ekvivalents, montāža ar 15 cm smilts pamatnes ierīkošanu un izbūvētā cauruļvada smilts apbēruma ierīkošanu 30 cm virs caurules virsas, t.sk.materiāli</t>
  </si>
  <si>
    <t>Lietus ūdens kanalizācijas aka PP ID600 - pašenkurojoša ar 40,0 t kaļamā ķeta vāku, (līdz 1,0 m dziļumā ieskaitot dzelzsbetona atbalsta gredzenu), piemēram, Evopipes CSL ID600 vai ekvivalents,  izbūve un montāža, t.sk.materiāli</t>
  </si>
  <si>
    <t>Lietus ūdens kanalizācijas aka PP ID600 - pašenkurojoša ar 40,0 t kaļamā ķeta vāku, (1,0-1,5 m dziļumā ieskaitot dzelzsbetona atbalsta gredzenu), piemēram, Evopipes CSL ID600 vai ekvivalents,  izbūve un montāža, t.sk.materiāli</t>
  </si>
  <si>
    <t>Lietus ūdens kanalizācijas aka PP ID600 - pašenkurojoša ar 40,0 t kaļamā ķeta vāku, (1,5-2,0 m dziļumā ieskaitot dzelzsbetona atbalsta gredzenu), piemēram, Evopipes CSL ID600 vai ekvivalents,  izbūve un montāža, t.sk.materiāli</t>
  </si>
  <si>
    <t>Tranšejas sienu stiprināšana ar vairogiem pie tranšejas dziļuma no 1.5-2,0 m, t.sk.materiāli</t>
  </si>
  <si>
    <t>Kanalizācijas sistēmas marķējuma lentes ieklāšana 0,3 m virs caurules, t.sk.materiāli</t>
  </si>
  <si>
    <t>Šķērsojumi ar kabeļiem proj. kabeļiem, t.sk.materiāli</t>
  </si>
  <si>
    <t>Cauruļvadu hermētiskumu pārbaude  izmantojot ūdeni, t.sk.materiāli</t>
  </si>
  <si>
    <t>Cauruļvadu, veidgabalu, armatūras un piegāde, un ar to saistītie darbi, t.sk.materiāli</t>
  </si>
  <si>
    <t>Noslēgtapa PP SN8 110 mm, piegāde un montāža, t.sk.materiāli</t>
  </si>
  <si>
    <t>Noslēgtapa PP SN8 160 mm, piegāde un montāža, t.sk.materiāli</t>
  </si>
  <si>
    <t>Noslēgtapa PP SN8 200 mm, piegāde un montāža, t.sk.materiāli</t>
  </si>
  <si>
    <t>Ūdensvada caurule PE100-RC SDR11 PN10 ø32, piemēram, Evopipes – PE100-RC ULTRASTRESS VISIO vai ekvivalents, montāža uz 15 cm smilts pamatnes un izbūvētā cauruļvada smilts apbēruma ierīkošanu 30 cm virs caurules virsas, t.sk.materiāli</t>
  </si>
  <si>
    <t>Ūdensvada caurule PE100-RC SDR11 PN10 ø40, piemēram, Evopipes – PE100-RC ULTRASTRESS VISIO vai ekvivalents, montāža uz 15 cm smilts pamatnes un izbūvētā cauruļvada smilts apbēruma ierīkošanu 30 cm virs caurules virsas, t.sk.materiāli</t>
  </si>
  <si>
    <t>Ūdensvada caurule PE100-RC SDR11 PN10 ø50, piemēram, Evopipes – PE100-RC ULTRASTRESS VISIO vai ekvivalents, montāža uz 15 cm smilts pamatnes un izbūvētā cauruļvada smilts apbēruma ierīkošanu 30 cm virs caurules virsas, t.sk.materiāli</t>
  </si>
  <si>
    <t>Ūdensvada caurule PE100-RC SDR17 PN10 ø63, piemēram, Evopipes – PE100-RC ULTRASTRESS VISIO vai ekvivalents, montāža uz 15 cm smilts pamatnes un izbūvētā cauruļvada smilts apbēruma ierīkošanu 30 cm virs caurules virsas, t.sk.materiāli</t>
  </si>
  <si>
    <t>Pazemes tipa uzmavu aizbīdnis DCI DN25 ar teleskopisko pagarinātājkātu un  peldošā tipa ielas kapi, piemēram, Hawle vai ekvivalents, montāža, t.sk.materiāli</t>
  </si>
  <si>
    <t>Elektrometināma redukcijas dubultuzmava PE100 DN50/32, , piemēram, Evopipes vai ekvivalents, montāža, t.sk.materiāli</t>
  </si>
  <si>
    <t>Elektrometināms trejgabals PE100 DN50/50
, piemēram, Evopipes vai ekvivalents, montāža, t.sk.materiāli</t>
  </si>
  <si>
    <t>Elektrometināma redukcijas dubultuzmava PE100 DN63/32
, piemēram, Evopipes vai ekvivalents, montāža, t.sk.materiāli</t>
  </si>
  <si>
    <t>Elektrometināma redukcijas dubultuzmava PE100 DN63/50, piemēram, Evopipes vai ekvivalents, montāža, t.sk.materiāli</t>
  </si>
  <si>
    <t>Elektrometināms trejgabals PE100 DN63/63, piemēram, Evopipes vai ekvivalents, montāža, t.sk.materiāli</t>
  </si>
  <si>
    <t>Elektrometināma redukcijas dubultuzmava PE100 DN40/32,  piemēram, Evopipes vai ekvivalents, montāža, t.sk.materiāli</t>
  </si>
  <si>
    <t>Elektrometināms trejgabals PE100 DN40/40, piemēram, Evopipes vai ekvivalents, montāža, t.sk.materiāli</t>
  </si>
  <si>
    <t>Elektrometināmā dubultuzmava PE100 DN32, piemēram, Evopipes vai ekvivalents, montāža, t.sk.materiāli</t>
  </si>
  <si>
    <t>Elektrometināms sedls  ar atzaru PE100 DN63/32, piemēram, Evopipes vai ekvivalents, montāža, t.sk.materiāli</t>
  </si>
  <si>
    <t>El. met. noslēgtapa PE100 DN32, piemēram, Evopipes vai ekvivalents, montāža, t.sk.materiāli</t>
  </si>
  <si>
    <t>Elektrometināms līkums 900 PE100 DN63, piemēram, Evopipes vai ekvivalents, montāža, t.sk.materiāli</t>
  </si>
  <si>
    <t>Elektrometināma redukcijas dubultuzmava PE100 DN50/40, piemēram, Evopipes vai ekvivalents, montāža, t.sk.materiāli</t>
  </si>
  <si>
    <t>Aizsargčaula DN63 dzelzbetona akas sienā, t.sk.materiāli</t>
  </si>
  <si>
    <t>Atloku adapters PE100-RC caurulei DCI DN50/ø63, piemēram, Hawle vai ekvivalents, montāža, t.sk.materiāli</t>
  </si>
  <si>
    <t>Atloku aizbīdnis DCI DN50 ar rokratu, piemēram, Hawle vai ekvivalents, montāža, t.sk.materiāli</t>
  </si>
  <si>
    <t>Ūdensapgādes sistēmas marķējuma lentes ieklāšana 0,3m virs caurules augšas, t.sk.materiāli</t>
  </si>
  <si>
    <t>Šķērsojumi ar esošiem/projektētiem kabeļiem, t.sk.materiāli</t>
  </si>
  <si>
    <t>Ūdensapgādes sistēmas nepārtrauktas darbības nodrošināšana būvniecības darbu laikā, iekļaujot visus nepieciešamos materiālus un veidgabalus, t.sk.materiāli</t>
  </si>
  <si>
    <t>Pieslēgums pie esoša ūdensvada - esošā akā, t.sk.materiāli</t>
  </si>
  <si>
    <t>Esošā asfalta seguma uzlaušana, utilizācija un atjaunošana  ieskaitot visus nepieciešamos slāņus, t.sk.materiāli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</si>
</sst>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 _€_-;\-* #,##0.00\ _€_-;_-* &quot;-&quot;??\ _€_-;_-@_-"/>
    <numFmt numFmtId="165" formatCode="_-* #,##0.00_р_._-;\-* #,##0.00_р_._-;_-* &quot;-&quot;??_р_._-;_-@_-"/>
    <numFmt numFmtId="166" formatCode="0.00;[Red]0.00"/>
    <numFmt numFmtId="167" formatCode="yyyy\.mm\.dd\.;@"/>
    <numFmt numFmtId="168" formatCode="#,##0.00_ ;\-#,##0.00\ "/>
    <numFmt numFmtId="169" formatCode="0;[Red]0"/>
    <numFmt numFmtId="170" formatCode="_-* #,##0.00_-;\-* #,##0.00_-;_-* \-??_-;_-@_-"/>
    <numFmt numFmtId="171" formatCode="[$-426]mmmm/yy"/>
    <numFmt numFmtId="172" formatCode="&quot;On&quot;;&quot;On&quot;;&quot;Off&quot;"/>
    <numFmt numFmtId="173" formatCode="_-* #,##0.00\ _L_s_-;\-* #,##0.00\ _L_s_-;_-* \-??\ _L_s_-;_-@_-"/>
    <numFmt numFmtId="174" formatCode="\ #,##0.00&quot;      &quot;;\-#,##0.00&quot;      &quot;;&quot; -&quot;#&quot;      &quot;;@\ "/>
    <numFmt numFmtId="175" formatCode="_-* #,##0.00\ _L_s_-;\-* #,##0.00\ _L_s_-;_-* &quot;-&quot;??\ _L_s_-;_-@_-"/>
    <numFmt numFmtId="176" formatCode="#,##0.00[$Ls-426];[Red]\-#,##0.00[$Ls-426]"/>
  </numFmts>
  <fonts count="101">
    <font>
      <sz val="11"/>
      <color indexed="8"/>
      <name val="Calibri"/>
      <family val="2"/>
      <charset val="204"/>
    </font>
    <font>
      <sz val="11"/>
      <color indexed="8"/>
      <name val="Calibri"/>
      <family val="2"/>
      <charset val="186"/>
    </font>
    <font>
      <sz val="11"/>
      <color indexed="9"/>
      <name val="Calibri"/>
      <family val="2"/>
      <charset val="186"/>
    </font>
    <font>
      <b/>
      <sz val="11"/>
      <color indexed="52"/>
      <name val="Calibri"/>
      <family val="2"/>
      <charset val="186"/>
    </font>
    <font>
      <sz val="11"/>
      <color indexed="20"/>
      <name val="Calibri"/>
      <family val="2"/>
      <charset val="186"/>
    </font>
    <font>
      <sz val="11"/>
      <color indexed="1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sz val="10"/>
      <name val="Arial"/>
      <family val="2"/>
      <charset val="186"/>
    </font>
    <font>
      <sz val="9"/>
      <color indexed="8"/>
      <name val="Calibri"/>
      <family val="2"/>
      <charset val="186"/>
    </font>
    <font>
      <b/>
      <sz val="18"/>
      <color indexed="56"/>
      <name val="Cambria"/>
      <family val="2"/>
      <charset val="186"/>
    </font>
    <font>
      <sz val="11"/>
      <color indexed="8"/>
      <name val="Arial"/>
      <family val="2"/>
      <charset val="186"/>
    </font>
    <font>
      <sz val="10"/>
      <name val="Arial"/>
      <family val="2"/>
      <charset val="204"/>
    </font>
    <font>
      <sz val="14"/>
      <name val="Arial"/>
      <family val="2"/>
      <charset val="186"/>
    </font>
    <font>
      <b/>
      <i/>
      <u/>
      <sz val="12"/>
      <name val="Time New Roman"/>
      <charset val="1"/>
    </font>
    <font>
      <b/>
      <i/>
      <sz val="12"/>
      <name val="Arial"/>
      <family val="2"/>
      <charset val="204"/>
    </font>
    <font>
      <b/>
      <i/>
      <sz val="10"/>
      <name val="Arial"/>
      <family val="2"/>
      <charset val="204"/>
    </font>
    <font>
      <i/>
      <sz val="11"/>
      <name val="Arial"/>
      <family val="2"/>
      <charset val="204"/>
    </font>
    <font>
      <b/>
      <i/>
      <sz val="11"/>
      <name val="Arial"/>
      <family val="2"/>
      <charset val="204"/>
    </font>
    <font>
      <sz val="11"/>
      <name val="Arial"/>
      <family val="2"/>
      <charset val="204"/>
    </font>
    <font>
      <sz val="9"/>
      <name val="Arial"/>
      <family val="2"/>
      <charset val="186"/>
    </font>
    <font>
      <sz val="9"/>
      <name val="Arial"/>
      <family val="2"/>
      <charset val="204"/>
    </font>
    <font>
      <sz val="8"/>
      <name val="Arial"/>
      <family val="2"/>
      <charset val="204"/>
    </font>
    <font>
      <sz val="12"/>
      <name val="Arial"/>
      <family val="2"/>
      <charset val="204"/>
    </font>
    <font>
      <b/>
      <i/>
      <sz val="12"/>
      <name val="Arial"/>
      <family val="2"/>
      <charset val="186"/>
    </font>
    <font>
      <b/>
      <i/>
      <sz val="11"/>
      <name val="Arial"/>
      <family val="2"/>
      <charset val="186"/>
    </font>
    <font>
      <b/>
      <sz val="12"/>
      <name val="Arial"/>
      <family val="2"/>
      <charset val="204"/>
    </font>
    <font>
      <i/>
      <sz val="10"/>
      <name val="Arial"/>
      <family val="2"/>
      <charset val="204"/>
    </font>
    <font>
      <sz val="8"/>
      <name val="Arial"/>
      <family val="2"/>
      <charset val="186"/>
    </font>
    <font>
      <b/>
      <sz val="11"/>
      <name val="Arial"/>
      <family val="2"/>
      <charset val="186"/>
    </font>
    <font>
      <b/>
      <i/>
      <sz val="9"/>
      <name val="Arial"/>
      <family val="2"/>
      <charset val="186"/>
    </font>
    <font>
      <b/>
      <sz val="9"/>
      <name val="Arial"/>
      <family val="2"/>
      <charset val="186"/>
    </font>
    <font>
      <i/>
      <sz val="9"/>
      <name val="Arial"/>
      <family val="2"/>
      <charset val="186"/>
    </font>
    <font>
      <b/>
      <i/>
      <sz val="10"/>
      <name val="Arial"/>
      <family val="2"/>
      <charset val="186"/>
    </font>
    <font>
      <sz val="8"/>
      <name val="Calibri"/>
      <family val="2"/>
      <charset val="204"/>
    </font>
    <font>
      <sz val="10"/>
      <name val="Helv"/>
    </font>
    <font>
      <b/>
      <sz val="10"/>
      <name val="Arial"/>
      <family val="2"/>
      <charset val="204"/>
    </font>
    <font>
      <sz val="10"/>
      <name val="Times New Roman"/>
      <family val="1"/>
      <charset val="186"/>
    </font>
    <font>
      <sz val="10"/>
      <name val="Arial"/>
      <family val="2"/>
      <charset val="1"/>
    </font>
    <font>
      <b/>
      <sz val="14"/>
      <color indexed="8"/>
      <name val="Arial"/>
      <family val="2"/>
      <charset val="186"/>
    </font>
    <font>
      <b/>
      <i/>
      <sz val="9"/>
      <name val="Arial"/>
      <family val="2"/>
      <charset val="204"/>
    </font>
    <font>
      <sz val="11"/>
      <color indexed="8"/>
      <name val="Calibri"/>
      <family val="2"/>
    </font>
    <font>
      <vertAlign val="superscript"/>
      <sz val="9"/>
      <name val="Arial"/>
      <family val="2"/>
      <charset val="186"/>
    </font>
    <font>
      <sz val="11"/>
      <color indexed="8"/>
      <name val="Calibri"/>
      <family val="2"/>
      <charset val="204"/>
    </font>
    <font>
      <b/>
      <sz val="10"/>
      <name val="Arial"/>
      <family val="2"/>
      <charset val="186"/>
    </font>
    <font>
      <sz val="10"/>
      <color indexed="8"/>
      <name val="Arial"/>
      <family val="2"/>
      <charset val="186"/>
    </font>
    <font>
      <sz val="10"/>
      <name val="Arial"/>
      <family val="2"/>
    </font>
    <font>
      <sz val="12"/>
      <color indexed="8"/>
      <name val="Arial"/>
      <family val="2"/>
      <charset val="186"/>
    </font>
    <font>
      <b/>
      <sz val="11"/>
      <color indexed="8"/>
      <name val="Calibri"/>
      <family val="2"/>
      <charset val="204"/>
    </font>
    <font>
      <sz val="10"/>
      <color indexed="8"/>
      <name val="Arial1"/>
      <charset val="186"/>
    </font>
    <font>
      <sz val="11"/>
      <color indexed="8"/>
      <name val="Arial"/>
      <family val="2"/>
      <charset val="204"/>
    </font>
    <font>
      <sz val="11"/>
      <color indexed="8"/>
      <name val="Arial1"/>
      <charset val="186"/>
    </font>
    <font>
      <b/>
      <sz val="15"/>
      <color indexed="54"/>
      <name val="Calibri"/>
      <family val="2"/>
      <charset val="186"/>
    </font>
    <font>
      <b/>
      <sz val="13"/>
      <color indexed="54"/>
      <name val="Calibri"/>
      <family val="2"/>
      <charset val="186"/>
    </font>
    <font>
      <b/>
      <sz val="11"/>
      <color indexed="54"/>
      <name val="Calibri"/>
      <family val="2"/>
      <charset val="186"/>
    </font>
    <font>
      <sz val="18"/>
      <color indexed="54"/>
      <name val="Calibri Light"/>
      <family val="2"/>
      <charset val="186"/>
    </font>
    <font>
      <sz val="10"/>
      <color indexed="8"/>
      <name val="Arial"/>
      <family val="2"/>
    </font>
    <font>
      <b/>
      <sz val="15"/>
      <color indexed="62"/>
      <name val="Calibri"/>
      <family val="2"/>
      <charset val="186"/>
    </font>
    <font>
      <b/>
      <i/>
      <sz val="16"/>
      <color indexed="8"/>
      <name val="Arial1"/>
      <charset val="186"/>
    </font>
    <font>
      <b/>
      <sz val="13"/>
      <color indexed="62"/>
      <name val="Calibri"/>
      <family val="2"/>
      <charset val="186"/>
    </font>
    <font>
      <b/>
      <sz val="11"/>
      <color indexed="62"/>
      <name val="Calibri"/>
      <family val="2"/>
      <charset val="186"/>
    </font>
    <font>
      <sz val="10"/>
      <color indexed="8"/>
      <name val="Arial2"/>
      <charset val="186"/>
    </font>
    <font>
      <b/>
      <i/>
      <u/>
      <sz val="11"/>
      <color indexed="8"/>
      <name val="Arial1"/>
      <charset val="186"/>
    </font>
    <font>
      <sz val="12"/>
      <name val="Arial"/>
      <family val="2"/>
    </font>
    <font>
      <sz val="10"/>
      <name val="Arial Cyr"/>
      <family val="2"/>
      <charset val="204"/>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i/>
      <sz val="11"/>
      <color indexed="23"/>
      <name val="Calibri"/>
      <family val="2"/>
      <charset val="204"/>
    </font>
    <font>
      <sz val="11"/>
      <color indexed="9"/>
      <name val="Calibri"/>
      <family val="2"/>
      <charset val="204"/>
    </font>
    <font>
      <sz val="9"/>
      <color indexed="8"/>
      <name val="Calibri"/>
      <family val="2"/>
    </font>
    <font>
      <sz val="10"/>
      <color indexed="8"/>
      <name val="Arial1"/>
    </font>
    <font>
      <sz val="9"/>
      <name val="Arial"/>
      <family val="2"/>
    </font>
    <font>
      <i/>
      <sz val="9"/>
      <name val="Arial"/>
      <family val="2"/>
    </font>
    <font>
      <vertAlign val="subscript"/>
      <sz val="9"/>
      <name val="Arial"/>
      <family val="2"/>
      <charset val="186"/>
    </font>
    <font>
      <u/>
      <sz val="10"/>
      <color theme="10"/>
      <name val="Arial"/>
      <family val="2"/>
      <charset val="186"/>
    </font>
    <font>
      <sz val="9"/>
      <color theme="1"/>
      <name val="Calibri"/>
      <family val="2"/>
      <charset val="186"/>
      <scheme val="minor"/>
    </font>
    <font>
      <sz val="9"/>
      <color theme="1"/>
      <name val="Calibri"/>
      <family val="2"/>
      <scheme val="minor"/>
    </font>
    <font>
      <sz val="11"/>
      <color theme="1"/>
      <name val="Calibri"/>
      <family val="2"/>
      <charset val="204"/>
      <scheme val="minor"/>
    </font>
    <font>
      <sz val="11"/>
      <color theme="1"/>
      <name val="Calibri"/>
      <family val="2"/>
      <charset val="186"/>
      <scheme val="minor"/>
    </font>
    <font>
      <sz val="10"/>
      <color theme="1"/>
      <name val="Arial"/>
      <family val="2"/>
      <charset val="186"/>
    </font>
    <font>
      <sz val="11"/>
      <color theme="1"/>
      <name val="Calibri"/>
      <family val="2"/>
      <scheme val="minor"/>
    </font>
  </fonts>
  <fills count="59">
    <fill>
      <patternFill patternType="none"/>
    </fill>
    <fill>
      <patternFill patternType="gray125"/>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31"/>
        <bgColor indexed="22"/>
      </patternFill>
    </fill>
    <fill>
      <patternFill patternType="solid">
        <fgColor indexed="24"/>
        <bgColor indexed="46"/>
      </patternFill>
    </fill>
    <fill>
      <patternFill patternType="solid">
        <fgColor indexed="31"/>
      </patternFill>
    </fill>
    <fill>
      <patternFill patternType="solid">
        <fgColor indexed="31"/>
        <bgColor indexed="41"/>
      </patternFill>
    </fill>
    <fill>
      <patternFill patternType="solid">
        <fgColor indexed="27"/>
      </patternFill>
    </fill>
    <fill>
      <patternFill patternType="solid">
        <fgColor indexed="45"/>
      </patternFill>
    </fill>
    <fill>
      <patternFill patternType="solid">
        <fgColor indexed="45"/>
        <bgColor indexed="29"/>
      </patternFill>
    </fill>
    <fill>
      <patternFill patternType="solid">
        <fgColor indexed="47"/>
        <bgColor indexed="22"/>
      </patternFill>
    </fill>
    <fill>
      <patternFill patternType="solid">
        <fgColor indexed="47"/>
      </patternFill>
    </fill>
    <fill>
      <patternFill patternType="solid">
        <fgColor indexed="42"/>
      </patternFill>
    </fill>
    <fill>
      <patternFill patternType="solid">
        <fgColor indexed="42"/>
        <bgColor indexed="27"/>
      </patternFill>
    </fill>
    <fill>
      <patternFill patternType="solid">
        <fgColor indexed="26"/>
        <bgColor indexed="9"/>
      </patternFill>
    </fill>
    <fill>
      <patternFill patternType="solid">
        <fgColor indexed="9"/>
      </patternFill>
    </fill>
    <fill>
      <patternFill patternType="solid">
        <fgColor indexed="46"/>
        <bgColor indexed="45"/>
      </patternFill>
    </fill>
    <fill>
      <patternFill patternType="solid">
        <fgColor indexed="46"/>
        <bgColor indexed="24"/>
      </patternFill>
    </fill>
    <fill>
      <patternFill patternType="solid">
        <fgColor indexed="46"/>
      </patternFill>
    </fill>
    <fill>
      <patternFill patternType="solid">
        <fgColor indexed="26"/>
      </patternFill>
    </fill>
    <fill>
      <patternFill patternType="solid">
        <fgColor indexed="27"/>
        <bgColor indexed="41"/>
      </patternFill>
    </fill>
    <fill>
      <patternFill patternType="solid">
        <fgColor indexed="27"/>
        <bgColor indexed="42"/>
      </patternFill>
    </fill>
    <fill>
      <patternFill patternType="solid">
        <fgColor indexed="47"/>
        <bgColor indexed="41"/>
      </patternFill>
    </fill>
    <fill>
      <patternFill patternType="solid">
        <fgColor indexed="57"/>
        <bgColor indexed="21"/>
      </patternFill>
    </fill>
    <fill>
      <patternFill patternType="solid">
        <fgColor indexed="20"/>
        <bgColor indexed="36"/>
      </patternFill>
    </fill>
    <fill>
      <patternFill patternType="solid">
        <fgColor indexed="44"/>
      </patternFill>
    </fill>
    <fill>
      <patternFill patternType="solid">
        <fgColor indexed="44"/>
        <bgColor indexed="31"/>
      </patternFill>
    </fill>
    <fill>
      <patternFill patternType="solid">
        <fgColor indexed="22"/>
        <bgColor indexed="31"/>
      </patternFill>
    </fill>
    <fill>
      <patternFill patternType="solid">
        <fgColor indexed="29"/>
      </patternFill>
    </fill>
    <fill>
      <patternFill patternType="solid">
        <fgColor indexed="29"/>
        <bgColor indexed="45"/>
      </patternFill>
    </fill>
    <fill>
      <patternFill patternType="solid">
        <fgColor indexed="11"/>
        <bgColor indexed="49"/>
      </patternFill>
    </fill>
    <fill>
      <patternFill patternType="solid">
        <fgColor indexed="43"/>
        <bgColor indexed="26"/>
      </patternFill>
    </fill>
    <fill>
      <patternFill patternType="solid">
        <fgColor indexed="11"/>
      </patternFill>
    </fill>
    <fill>
      <patternFill patternType="solid">
        <fgColor indexed="11"/>
        <bgColor indexed="40"/>
      </patternFill>
    </fill>
    <fill>
      <patternFill patternType="solid">
        <fgColor indexed="22"/>
      </patternFill>
    </fill>
    <fill>
      <patternFill patternType="solid">
        <fgColor indexed="43"/>
      </patternFill>
    </fill>
    <fill>
      <patternFill patternType="solid">
        <fgColor indexed="51"/>
      </patternFill>
    </fill>
    <fill>
      <patternFill patternType="solid">
        <fgColor indexed="51"/>
        <bgColor indexed="13"/>
      </patternFill>
    </fill>
    <fill>
      <patternFill patternType="solid">
        <fgColor indexed="53"/>
        <bgColor indexed="52"/>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49"/>
      </patternFill>
    </fill>
    <fill>
      <patternFill patternType="solid">
        <fgColor indexed="52"/>
      </patternFill>
    </fill>
    <fill>
      <patternFill patternType="solid">
        <fgColor indexed="52"/>
        <bgColor indexed="51"/>
      </patternFill>
    </fill>
    <fill>
      <patternFill patternType="solid">
        <fgColor indexed="57"/>
      </patternFill>
    </fill>
    <fill>
      <patternFill patternType="solid">
        <fgColor indexed="62"/>
      </patternFill>
    </fill>
    <fill>
      <patternFill patternType="solid">
        <fgColor indexed="62"/>
        <bgColor indexed="39"/>
      </patternFill>
    </fill>
    <fill>
      <patternFill patternType="solid">
        <fgColor indexed="10"/>
      </patternFill>
    </fill>
    <fill>
      <patternFill patternType="solid">
        <fgColor indexed="10"/>
        <bgColor indexed="61"/>
      </patternFill>
    </fill>
    <fill>
      <patternFill patternType="solid">
        <fgColor indexed="53"/>
      </patternFill>
    </fill>
    <fill>
      <patternFill patternType="solid">
        <fgColor indexed="55"/>
      </patternFill>
    </fill>
    <fill>
      <patternFill patternType="solid">
        <fgColor indexed="22"/>
        <bgColor indexed="24"/>
      </patternFill>
    </fill>
    <fill>
      <patternFill patternType="solid">
        <fgColor indexed="22"/>
        <bgColor indexed="41"/>
      </patternFill>
    </fill>
    <fill>
      <patternFill patternType="solid">
        <fgColor indexed="55"/>
        <bgColor indexed="23"/>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44"/>
      </bottom>
      <diagonal/>
    </border>
    <border>
      <left/>
      <right/>
      <top/>
      <bottom style="medium">
        <color indexed="30"/>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right/>
      <top style="thin">
        <color indexed="8"/>
      </top>
      <bottom/>
      <diagonal/>
    </border>
    <border>
      <left/>
      <right/>
      <top style="thin">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thin">
        <color indexed="8"/>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350">
    <xf numFmtId="0" fontId="0" fillId="0" borderId="0"/>
    <xf numFmtId="0" fontId="65" fillId="0" borderId="0">
      <alignment vertical="top"/>
    </xf>
    <xf numFmtId="0" fontId="54" fillId="0" borderId="0">
      <alignment vertical="top"/>
    </xf>
    <xf numFmtId="0" fontId="2" fillId="2" borderId="0" applyNumberFormat="0" applyBorder="0" applyAlignment="0" applyProtection="0"/>
    <xf numFmtId="0" fontId="2" fillId="3" borderId="0" applyNumberFormat="0" applyBorder="0" applyProtection="0">
      <alignment vertical="center" wrapText="1"/>
    </xf>
    <xf numFmtId="0" fontId="2" fillId="3" borderId="0" applyNumberFormat="0" applyBorder="0" applyAlignment="0" applyProtection="0"/>
    <xf numFmtId="0" fontId="2" fillId="3" borderId="0" applyNumberFormat="0" applyBorder="0" applyProtection="0">
      <alignment vertical="center" wrapText="1"/>
    </xf>
    <xf numFmtId="0" fontId="2" fillId="4" borderId="0" applyNumberFormat="0" applyBorder="0" applyProtection="0">
      <alignment vertical="center" wrapText="1"/>
    </xf>
    <xf numFmtId="0" fontId="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Protection="0">
      <alignment vertical="center" wrapText="1"/>
    </xf>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5" borderId="0" applyNumberFormat="0" applyBorder="0" applyProtection="0">
      <alignment vertical="center" wrapText="1"/>
    </xf>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52"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Protection="0">
      <alignment vertical="center" wrapText="1"/>
    </xf>
    <xf numFmtId="0" fontId="1" fillId="5" borderId="0" applyNumberFormat="0" applyBorder="0" applyAlignment="0" applyProtection="0"/>
    <xf numFmtId="0" fontId="1" fillId="5" borderId="0" applyNumberFormat="0" applyBorder="0" applyAlignment="0" applyProtection="0"/>
    <xf numFmtId="0" fontId="5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Protection="0">
      <alignment vertical="center" wrapText="1"/>
    </xf>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Protection="0">
      <alignment vertical="center" wrapText="1"/>
    </xf>
    <xf numFmtId="0" fontId="1" fillId="10"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Protection="0">
      <alignment vertical="center" wrapText="1"/>
    </xf>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Protection="0">
      <alignment vertical="center" wrapText="1"/>
    </xf>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Protection="0">
      <alignment vertical="center" wrapText="1"/>
    </xf>
    <xf numFmtId="0" fontId="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Protection="0">
      <alignment vertical="center" wrapText="1"/>
    </xf>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2" fillId="20"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19" borderId="0" applyNumberFormat="0" applyBorder="0" applyProtection="0">
      <alignment vertical="center" wrapText="1"/>
    </xf>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Protection="0">
      <alignment vertical="center" wrapText="1"/>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22" borderId="0" applyNumberFormat="0" applyBorder="0" applyProtection="0">
      <alignment vertical="center" wrapText="1"/>
    </xf>
    <xf numFmtId="0" fontId="1" fillId="23"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52" fillId="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Protection="0">
      <alignment vertical="center" wrapText="1"/>
    </xf>
    <xf numFmtId="0" fontId="1" fillId="22" borderId="0" applyNumberFormat="0" applyBorder="0" applyAlignment="0" applyProtection="0"/>
    <xf numFmtId="0" fontId="1"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Protection="0">
      <alignment vertical="center" wrapText="1"/>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Protection="0">
      <alignment vertical="center" wrapText="1"/>
    </xf>
    <xf numFmtId="0" fontId="1" fillId="2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2"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Protection="0">
      <alignment vertical="center" wrapText="1"/>
    </xf>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5" borderId="0" applyNumberFormat="0" applyBorder="0" applyProtection="0">
      <alignment vertical="center" wrapText="1"/>
    </xf>
    <xf numFmtId="0" fontId="1" fillId="10" borderId="0" applyNumberFormat="0" applyBorder="0" applyAlignment="0" applyProtection="0"/>
    <xf numFmtId="0" fontId="1" fillId="11" borderId="0" applyNumberFormat="0" applyBorder="0" applyProtection="0">
      <alignment vertical="center" wrapText="1"/>
    </xf>
    <xf numFmtId="0" fontId="1" fillId="14" borderId="0" applyNumberFormat="0" applyBorder="0" applyAlignment="0" applyProtection="0"/>
    <xf numFmtId="0" fontId="1" fillId="15" borderId="0" applyNumberFormat="0" applyBorder="0" applyProtection="0">
      <alignment vertical="center" wrapText="1"/>
    </xf>
    <xf numFmtId="0" fontId="1" fillId="20" borderId="0" applyNumberFormat="0" applyBorder="0" applyAlignment="0" applyProtection="0"/>
    <xf numFmtId="0" fontId="1" fillId="19" borderId="0" applyNumberFormat="0" applyBorder="0" applyProtection="0">
      <alignment vertical="center" wrapText="1"/>
    </xf>
    <xf numFmtId="0" fontId="1" fillId="9" borderId="0" applyNumberFormat="0" applyBorder="0" applyAlignment="0" applyProtection="0"/>
    <xf numFmtId="0" fontId="1" fillId="22" borderId="0" applyNumberFormat="0" applyBorder="0" applyProtection="0">
      <alignment vertical="center" wrapText="1"/>
    </xf>
    <xf numFmtId="0" fontId="1" fillId="13" borderId="0" applyNumberFormat="0" applyBorder="0" applyAlignment="0" applyProtection="0"/>
    <xf numFmtId="0" fontId="1" fillId="12" borderId="0" applyNumberFormat="0" applyBorder="0" applyProtection="0">
      <alignment vertical="center" wrapText="1"/>
    </xf>
    <xf numFmtId="0" fontId="1" fillId="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2" borderId="0" applyNumberFormat="0" applyBorder="0" applyAlignment="0" applyProtection="0"/>
    <xf numFmtId="0" fontId="1" fillId="5" borderId="0" applyNumberFormat="0" applyBorder="0" applyProtection="0">
      <alignment vertical="center" wrapText="1"/>
    </xf>
    <xf numFmtId="0" fontId="1" fillId="5" borderId="0" applyNumberFormat="0" applyBorder="0" applyAlignment="0" applyProtection="0"/>
    <xf numFmtId="0" fontId="1" fillId="11" borderId="0" applyNumberFormat="0" applyBorder="0" applyProtection="0">
      <alignment vertical="center" wrapText="1"/>
    </xf>
    <xf numFmtId="0" fontId="1" fillId="11" borderId="0" applyNumberFormat="0" applyBorder="0" applyAlignment="0" applyProtection="0"/>
    <xf numFmtId="0" fontId="1" fillId="15" borderId="0" applyNumberFormat="0" applyBorder="0" applyProtection="0">
      <alignment vertical="center" wrapText="1"/>
    </xf>
    <xf numFmtId="0" fontId="1" fillId="15" borderId="0" applyNumberFormat="0" applyBorder="0" applyAlignment="0" applyProtection="0"/>
    <xf numFmtId="0" fontId="1" fillId="19" borderId="0" applyNumberFormat="0" applyBorder="0" applyProtection="0">
      <alignment vertical="center" wrapText="1"/>
    </xf>
    <xf numFmtId="0" fontId="1" fillId="19" borderId="0" applyNumberFormat="0" applyBorder="0" applyAlignment="0" applyProtection="0"/>
    <xf numFmtId="0" fontId="1" fillId="22" borderId="0" applyNumberFormat="0" applyBorder="0" applyProtection="0">
      <alignment vertical="center" wrapText="1"/>
    </xf>
    <xf numFmtId="0" fontId="1" fillId="22" borderId="0" applyNumberFormat="0" applyBorder="0" applyAlignment="0" applyProtection="0"/>
    <xf numFmtId="0" fontId="1" fillId="12" borderId="0" applyNumberFormat="0" applyBorder="0" applyProtection="0">
      <alignment vertical="center" wrapText="1"/>
    </xf>
    <xf numFmtId="0" fontId="1" fillId="12" borderId="0" applyNumberFormat="0" applyBorder="0" applyAlignment="0" applyProtection="0"/>
    <xf numFmtId="0" fontId="2" fillId="25" borderId="0" applyNumberFormat="0" applyBorder="0" applyProtection="0">
      <alignment vertical="center" wrapText="1"/>
    </xf>
    <xf numFmtId="0" fontId="2" fillId="25" borderId="0" applyNumberFormat="0" applyBorder="0" applyAlignment="0" applyProtection="0"/>
    <xf numFmtId="0" fontId="2" fillId="26" borderId="0" applyNumberFormat="0" applyBorder="0" applyProtection="0">
      <alignment vertical="center" wrapText="1"/>
    </xf>
    <xf numFmtId="0" fontId="2" fillId="26" borderId="0" applyNumberFormat="0" applyBorder="0" applyAlignment="0" applyProtection="0"/>
    <xf numFmtId="0" fontId="5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Protection="0">
      <alignment vertical="center" wrapText="1"/>
    </xf>
    <xf numFmtId="0" fontId="1" fillId="2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Protection="0">
      <alignment vertical="center" wrapText="1"/>
    </xf>
    <xf numFmtId="0" fontId="1" fillId="27" borderId="0" applyNumberFormat="0" applyBorder="0" applyAlignment="0" applyProtection="0"/>
    <xf numFmtId="0" fontId="1" fillId="27"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Protection="0">
      <alignment vertical="center" wrapText="1"/>
    </xf>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Protection="0">
      <alignment vertical="center" wrapText="1"/>
    </xf>
    <xf numFmtId="0" fontId="1" fillId="30" borderId="0" applyNumberFormat="0" applyBorder="0" applyAlignment="0" applyProtection="0"/>
    <xf numFmtId="0" fontId="1" fillId="1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Protection="0">
      <alignment vertical="center" wrapText="1"/>
    </xf>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2" borderId="0" applyNumberFormat="0" applyBorder="0" applyProtection="0">
      <alignment vertical="center" wrapText="1"/>
    </xf>
    <xf numFmtId="0" fontId="1" fillId="35"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52"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Protection="0">
      <alignment vertical="center" wrapText="1"/>
    </xf>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Protection="0">
      <alignment vertical="center" wrapText="1"/>
    </xf>
    <xf numFmtId="0" fontId="1" fillId="1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Protection="0">
      <alignment vertical="center" wrapText="1"/>
    </xf>
    <xf numFmtId="0" fontId="1" fillId="19"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52" fillId="2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19" borderId="0" applyNumberFormat="0" applyBorder="0" applyProtection="0">
      <alignment vertical="center" wrapText="1"/>
    </xf>
    <xf numFmtId="0" fontId="1" fillId="18" borderId="0" applyNumberFormat="0" applyBorder="0" applyAlignment="0" applyProtection="0"/>
    <xf numFmtId="0" fontId="1" fillId="18" borderId="0" applyNumberFormat="0" applyBorder="0" applyAlignment="0" applyProtection="0"/>
    <xf numFmtId="0" fontId="52"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Protection="0">
      <alignment vertical="center" wrapText="1"/>
    </xf>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Protection="0">
      <alignment vertical="center" wrapText="1"/>
    </xf>
    <xf numFmtId="0" fontId="1" fillId="27" borderId="0" applyNumberFormat="0" applyBorder="0" applyAlignment="0" applyProtection="0"/>
    <xf numFmtId="0" fontId="1" fillId="27" borderId="0" applyNumberFormat="0" applyBorder="0" applyAlignment="0" applyProtection="0"/>
    <xf numFmtId="0" fontId="52" fillId="38" borderId="0" applyNumberFormat="0" applyBorder="0" applyAlignment="0" applyProtection="0"/>
    <xf numFmtId="0" fontId="1"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9" borderId="0" applyNumberFormat="0" applyBorder="0" applyProtection="0">
      <alignment vertical="center" wrapText="1"/>
    </xf>
    <xf numFmtId="0" fontId="1" fillId="3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9" borderId="0" applyNumberFormat="0" applyBorder="0" applyProtection="0">
      <alignment vertical="center" wrapText="1"/>
    </xf>
    <xf numFmtId="0" fontId="1" fillId="38"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8" borderId="0" applyNumberFormat="0" applyBorder="0" applyProtection="0">
      <alignment vertical="center" wrapText="1"/>
    </xf>
    <xf numFmtId="0" fontId="1" fillId="30" borderId="0" applyNumberFormat="0" applyBorder="0" applyAlignment="0" applyProtection="0"/>
    <xf numFmtId="0" fontId="1" fillId="31" borderId="0" applyNumberFormat="0" applyBorder="0" applyProtection="0">
      <alignment vertical="center" wrapText="1"/>
    </xf>
    <xf numFmtId="0" fontId="1" fillId="34" borderId="0" applyNumberFormat="0" applyBorder="0" applyAlignment="0" applyProtection="0"/>
    <xf numFmtId="0" fontId="1" fillId="32" borderId="0" applyNumberFormat="0" applyBorder="0" applyProtection="0">
      <alignment vertical="center" wrapText="1"/>
    </xf>
    <xf numFmtId="0" fontId="1" fillId="20" borderId="0" applyNumberFormat="0" applyBorder="0" applyAlignment="0" applyProtection="0"/>
    <xf numFmtId="0" fontId="1" fillId="19" borderId="0" applyNumberFormat="0" applyBorder="0" applyProtection="0">
      <alignment vertical="center" wrapText="1"/>
    </xf>
    <xf numFmtId="0" fontId="1" fillId="27" borderId="0" applyNumberFormat="0" applyBorder="0" applyAlignment="0" applyProtection="0"/>
    <xf numFmtId="0" fontId="1" fillId="28" borderId="0" applyNumberFormat="0" applyBorder="0" applyProtection="0">
      <alignment vertical="center" wrapText="1"/>
    </xf>
    <xf numFmtId="0" fontId="1" fillId="38" borderId="0" applyNumberFormat="0" applyBorder="0" applyAlignment="0" applyProtection="0"/>
    <xf numFmtId="0" fontId="1" fillId="39" borderId="0" applyNumberFormat="0" applyBorder="0" applyProtection="0">
      <alignment vertical="center" wrapText="1"/>
    </xf>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8" borderId="0" applyNumberFormat="0" applyBorder="0" applyAlignment="0" applyProtection="0"/>
    <xf numFmtId="0" fontId="1" fillId="39" borderId="0" applyNumberFormat="0" applyBorder="0" applyAlignment="0" applyProtection="0"/>
    <xf numFmtId="0" fontId="1" fillId="28" borderId="0" applyNumberFormat="0" applyBorder="0" applyProtection="0">
      <alignment vertical="center" wrapText="1"/>
    </xf>
    <xf numFmtId="0" fontId="1" fillId="28" borderId="0" applyNumberFormat="0" applyBorder="0" applyAlignment="0" applyProtection="0"/>
    <xf numFmtId="0" fontId="1" fillId="31" borderId="0" applyNumberFormat="0" applyBorder="0" applyProtection="0">
      <alignment vertical="center" wrapText="1"/>
    </xf>
    <xf numFmtId="0" fontId="1" fillId="31" borderId="0" applyNumberFormat="0" applyBorder="0" applyAlignment="0" applyProtection="0"/>
    <xf numFmtId="0" fontId="1" fillId="32" borderId="0" applyNumberFormat="0" applyBorder="0" applyProtection="0">
      <alignment vertical="center" wrapText="1"/>
    </xf>
    <xf numFmtId="0" fontId="1" fillId="32" borderId="0" applyNumberFormat="0" applyBorder="0" applyAlignment="0" applyProtection="0"/>
    <xf numFmtId="0" fontId="1" fillId="19" borderId="0" applyNumberFormat="0" applyBorder="0" applyProtection="0">
      <alignment vertical="center" wrapText="1"/>
    </xf>
    <xf numFmtId="0" fontId="1" fillId="19" borderId="0" applyNumberFormat="0" applyBorder="0" applyAlignment="0" applyProtection="0"/>
    <xf numFmtId="0" fontId="1" fillId="28" borderId="0" applyNumberFormat="0" applyBorder="0" applyProtection="0">
      <alignment vertical="center" wrapText="1"/>
    </xf>
    <xf numFmtId="0" fontId="1" fillId="28" borderId="0" applyNumberFormat="0" applyBorder="0" applyAlignment="0" applyProtection="0"/>
    <xf numFmtId="0" fontId="1" fillId="39" borderId="0" applyNumberFormat="0" applyBorder="0" applyProtection="0">
      <alignment vertical="center" wrapText="1"/>
    </xf>
    <xf numFmtId="0" fontId="1" fillId="39" borderId="0" applyNumberFormat="0" applyBorder="0" applyAlignment="0" applyProtection="0"/>
    <xf numFmtId="0" fontId="2" fillId="2" borderId="0" applyNumberFormat="0" applyBorder="0" applyProtection="0">
      <alignment vertical="center" wrapText="1"/>
    </xf>
    <xf numFmtId="0" fontId="2" fillId="2" borderId="0" applyNumberFormat="0" applyBorder="0" applyAlignment="0" applyProtection="0"/>
    <xf numFmtId="0" fontId="2" fillId="40" borderId="0" applyNumberFormat="0" applyBorder="0" applyProtection="0">
      <alignment vertical="center" wrapText="1"/>
    </xf>
    <xf numFmtId="0" fontId="2" fillId="40" borderId="0" applyNumberFormat="0" applyBorder="0" applyAlignment="0" applyProtection="0"/>
    <xf numFmtId="0" fontId="88" fillId="41" borderId="0" applyNumberFormat="0" applyBorder="0" applyAlignment="0" applyProtection="0"/>
    <xf numFmtId="0" fontId="2" fillId="4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2" borderId="0" applyNumberFormat="0" applyBorder="0" applyProtection="0">
      <alignment vertical="center" wrapText="1"/>
    </xf>
    <xf numFmtId="0" fontId="2" fillId="41"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2" borderId="0" applyNumberFormat="0" applyBorder="0" applyProtection="0">
      <alignment vertical="center" wrapText="1"/>
    </xf>
    <xf numFmtId="0" fontId="2" fillId="41" borderId="0" applyNumberFormat="0" applyBorder="0" applyAlignment="0" applyProtection="0"/>
    <xf numFmtId="0" fontId="2" fillId="27" borderId="0" applyNumberFormat="0" applyBorder="0" applyAlignment="0" applyProtection="0"/>
    <xf numFmtId="0" fontId="88"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Protection="0">
      <alignment vertical="center" wrapText="1"/>
    </xf>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Protection="0">
      <alignment vertical="center" wrapText="1"/>
    </xf>
    <xf numFmtId="0" fontId="2" fillId="30" borderId="0" applyNumberFormat="0" applyBorder="0" applyAlignment="0" applyProtection="0"/>
    <xf numFmtId="0" fontId="2"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Protection="0">
      <alignment vertical="center" wrapText="1"/>
    </xf>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2" borderId="0" applyNumberFormat="0" applyBorder="0" applyAlignment="0" applyProtection="0"/>
    <xf numFmtId="0" fontId="2" fillId="32" borderId="0" applyNumberFormat="0" applyBorder="0" applyProtection="0">
      <alignment vertical="center" wrapText="1"/>
    </xf>
    <xf numFmtId="0" fontId="2" fillId="35"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88" fillId="34"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2" borderId="0" applyNumberFormat="0" applyBorder="0" applyProtection="0">
      <alignment vertical="center" wrapText="1"/>
    </xf>
    <xf numFmtId="0" fontId="2" fillId="32" borderId="0" applyNumberFormat="0" applyBorder="0" applyAlignment="0" applyProtection="0"/>
    <xf numFmtId="0" fontId="2" fillId="32" borderId="0" applyNumberFormat="0" applyBorder="0" applyAlignment="0" applyProtection="0"/>
    <xf numFmtId="0" fontId="88" fillId="4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6" borderId="0" applyNumberFormat="0" applyBorder="0" applyProtection="0">
      <alignment vertical="center" wrapText="1"/>
    </xf>
    <xf numFmtId="0" fontId="2" fillId="4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6" borderId="0" applyNumberFormat="0" applyBorder="0" applyProtection="0">
      <alignment vertical="center" wrapText="1"/>
    </xf>
    <xf numFmtId="0" fontId="2" fillId="43" borderId="0" applyNumberFormat="0" applyBorder="0" applyAlignment="0" applyProtection="0"/>
    <xf numFmtId="0" fontId="2" fillId="37" borderId="0" applyNumberFormat="0" applyBorder="0" applyAlignment="0" applyProtection="0"/>
    <xf numFmtId="0" fontId="88" fillId="4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Protection="0">
      <alignment vertical="center" wrapText="1"/>
    </xf>
    <xf numFmtId="0" fontId="2" fillId="4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Protection="0">
      <alignment vertical="center" wrapText="1"/>
    </xf>
    <xf numFmtId="0" fontId="2" fillId="44" borderId="0" applyNumberFormat="0" applyBorder="0" applyAlignment="0" applyProtection="0"/>
    <xf numFmtId="0" fontId="2" fillId="44" borderId="0" applyNumberFormat="0" applyBorder="0" applyAlignment="0" applyProtection="0"/>
    <xf numFmtId="0" fontId="88" fillId="45" borderId="0" applyNumberFormat="0" applyBorder="0" applyAlignment="0" applyProtection="0"/>
    <xf numFmtId="0" fontId="2" fillId="4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6" borderId="0" applyNumberFormat="0" applyBorder="0" applyProtection="0">
      <alignment vertical="center" wrapText="1"/>
    </xf>
    <xf numFmtId="0" fontId="2" fillId="4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6" borderId="0" applyNumberFormat="0" applyBorder="0" applyProtection="0">
      <alignment vertical="center" wrapText="1"/>
    </xf>
    <xf numFmtId="0" fontId="2" fillId="45"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2" borderId="0" applyNumberFormat="0" applyBorder="0" applyProtection="0">
      <alignment vertical="center" wrapText="1"/>
    </xf>
    <xf numFmtId="0" fontId="2" fillId="30" borderId="0" applyNumberFormat="0" applyBorder="0" applyAlignment="0" applyProtection="0"/>
    <xf numFmtId="0" fontId="2" fillId="31" borderId="0" applyNumberFormat="0" applyBorder="0" applyProtection="0">
      <alignment vertical="center" wrapText="1"/>
    </xf>
    <xf numFmtId="0" fontId="2" fillId="34" borderId="0" applyNumberFormat="0" applyBorder="0" applyAlignment="0" applyProtection="0"/>
    <xf numFmtId="0" fontId="2" fillId="32" borderId="0" applyNumberFormat="0" applyBorder="0" applyProtection="0">
      <alignment vertical="center" wrapText="1"/>
    </xf>
    <xf numFmtId="0" fontId="2" fillId="43" borderId="0" applyNumberFormat="0" applyBorder="0" applyAlignment="0" applyProtection="0"/>
    <xf numFmtId="0" fontId="2" fillId="26" borderId="0" applyNumberFormat="0" applyBorder="0" applyProtection="0">
      <alignment vertical="center" wrapText="1"/>
    </xf>
    <xf numFmtId="0" fontId="2" fillId="44" borderId="0" applyNumberFormat="0" applyBorder="0" applyAlignment="0" applyProtection="0"/>
    <xf numFmtId="0" fontId="2" fillId="2" borderId="0" applyNumberFormat="0" applyBorder="0" applyProtection="0">
      <alignment vertical="center" wrapText="1"/>
    </xf>
    <xf numFmtId="0" fontId="2" fillId="45" borderId="0" applyNumberFormat="0" applyBorder="0" applyAlignment="0" applyProtection="0"/>
    <xf numFmtId="0" fontId="2" fillId="46" borderId="0" applyNumberFormat="0" applyBorder="0" applyProtection="0">
      <alignment vertical="center" wrapText="1"/>
    </xf>
    <xf numFmtId="0" fontId="2" fillId="4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6" borderId="0" applyNumberFormat="0" applyBorder="0" applyAlignment="0" applyProtection="0"/>
    <xf numFmtId="0" fontId="2" fillId="2" borderId="0" applyNumberFormat="0" applyBorder="0" applyAlignment="0" applyProtection="0"/>
    <xf numFmtId="0" fontId="2" fillId="46" borderId="0" applyNumberFormat="0" applyBorder="0" applyAlignment="0" applyProtection="0"/>
    <xf numFmtId="0" fontId="2" fillId="42" borderId="0" applyNumberFormat="0" applyBorder="0" applyProtection="0">
      <alignment vertical="center" wrapText="1"/>
    </xf>
    <xf numFmtId="0" fontId="2" fillId="42" borderId="0" applyNumberFormat="0" applyBorder="0" applyAlignment="0" applyProtection="0"/>
    <xf numFmtId="0" fontId="2" fillId="31" borderId="0" applyNumberFormat="0" applyBorder="0" applyProtection="0">
      <alignment vertical="center" wrapText="1"/>
    </xf>
    <xf numFmtId="0" fontId="2" fillId="31" borderId="0" applyNumberFormat="0" applyBorder="0" applyAlignment="0" applyProtection="0"/>
    <xf numFmtId="0" fontId="2" fillId="32" borderId="0" applyNumberFormat="0" applyBorder="0" applyProtection="0">
      <alignment vertical="center" wrapText="1"/>
    </xf>
    <xf numFmtId="0" fontId="2" fillId="32" borderId="0" applyNumberFormat="0" applyBorder="0" applyAlignment="0" applyProtection="0"/>
    <xf numFmtId="0" fontId="2" fillId="26" borderId="0" applyNumberFormat="0" applyBorder="0" applyProtection="0">
      <alignment vertical="center" wrapText="1"/>
    </xf>
    <xf numFmtId="0" fontId="2" fillId="26" borderId="0" applyNumberFormat="0" applyBorder="0" applyAlignment="0" applyProtection="0"/>
    <xf numFmtId="0" fontId="2" fillId="2" borderId="0" applyNumberFormat="0" applyBorder="0" applyProtection="0">
      <alignment vertical="center" wrapText="1"/>
    </xf>
    <xf numFmtId="0" fontId="2" fillId="2" borderId="0" applyNumberFormat="0" applyBorder="0" applyAlignment="0" applyProtection="0"/>
    <xf numFmtId="0" fontId="2" fillId="46" borderId="0" applyNumberFormat="0" applyBorder="0" applyProtection="0">
      <alignment vertical="center" wrapText="1"/>
    </xf>
    <xf numFmtId="0" fontId="2" fillId="46" borderId="0" applyNumberFormat="0" applyBorder="0" applyAlignment="0" applyProtection="0"/>
    <xf numFmtId="0" fontId="88" fillId="48" borderId="0" applyNumberFormat="0" applyBorder="0" applyAlignment="0" applyProtection="0"/>
    <xf numFmtId="0" fontId="2" fillId="4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Protection="0">
      <alignment vertical="center" wrapText="1"/>
    </xf>
    <xf numFmtId="0" fontId="2" fillId="48" borderId="0" applyNumberFormat="0" applyBorder="0" applyAlignment="0" applyProtection="0"/>
    <xf numFmtId="0" fontId="2" fillId="3" borderId="0" applyNumberFormat="0" applyBorder="0" applyAlignment="0" applyProtection="0"/>
    <xf numFmtId="0" fontId="2" fillId="4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Protection="0">
      <alignment vertical="center" wrapText="1"/>
    </xf>
    <xf numFmtId="0" fontId="2" fillId="48" borderId="0" applyNumberFormat="0" applyBorder="0" applyAlignment="0" applyProtection="0"/>
    <xf numFmtId="0" fontId="2" fillId="44" borderId="0" applyNumberFormat="0" applyBorder="0" applyAlignment="0" applyProtection="0"/>
    <xf numFmtId="0" fontId="88" fillId="50"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Protection="0">
      <alignment vertical="center" wrapText="1"/>
    </xf>
    <xf numFmtId="0" fontId="2" fillId="50" borderId="0" applyNumberFormat="0" applyBorder="0" applyAlignment="0" applyProtection="0"/>
    <xf numFmtId="0" fontId="2" fillId="4"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Protection="0">
      <alignment vertical="center" wrapText="1"/>
    </xf>
    <xf numFmtId="0" fontId="2" fillId="50" borderId="0" applyNumberFormat="0" applyBorder="0" applyAlignment="0" applyProtection="0"/>
    <xf numFmtId="0" fontId="2" fillId="52" borderId="0" applyNumberFormat="0" applyBorder="0" applyAlignment="0" applyProtection="0"/>
    <xf numFmtId="0" fontId="88" fillId="4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Protection="0">
      <alignment vertical="center" wrapText="1"/>
    </xf>
    <xf numFmtId="0" fontId="2" fillId="4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Protection="0">
      <alignment vertical="center" wrapText="1"/>
    </xf>
    <xf numFmtId="0" fontId="2" fillId="47" borderId="0" applyNumberFormat="0" applyBorder="0" applyAlignment="0" applyProtection="0"/>
    <xf numFmtId="0" fontId="2" fillId="53" borderId="0" applyNumberFormat="0" applyBorder="0" applyAlignment="0" applyProtection="0"/>
    <xf numFmtId="0" fontId="88"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Protection="0">
      <alignment vertical="center" wrapText="1"/>
    </xf>
    <xf numFmtId="0" fontId="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Protection="0">
      <alignment vertical="center" wrapText="1"/>
    </xf>
    <xf numFmtId="0" fontId="2" fillId="43" borderId="0" applyNumberFormat="0" applyBorder="0" applyAlignment="0" applyProtection="0"/>
    <xf numFmtId="0" fontId="2" fillId="38" borderId="0" applyNumberFormat="0" applyBorder="0" applyAlignment="0" applyProtection="0"/>
    <xf numFmtId="0" fontId="88" fillId="4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Protection="0">
      <alignment vertical="center" wrapText="1"/>
    </xf>
    <xf numFmtId="0" fontId="2" fillId="4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Protection="0">
      <alignment vertical="center" wrapText="1"/>
    </xf>
    <xf numFmtId="0" fontId="2" fillId="44" borderId="0" applyNumberFormat="0" applyBorder="0" applyAlignment="0" applyProtection="0"/>
    <xf numFmtId="0" fontId="2" fillId="48" borderId="0" applyNumberFormat="0" applyBorder="0" applyAlignment="0" applyProtection="0"/>
    <xf numFmtId="0" fontId="88" fillId="5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Protection="0">
      <alignment vertical="center" wrapText="1"/>
    </xf>
    <xf numFmtId="0" fontId="2" fillId="5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Protection="0">
      <alignment vertical="center" wrapText="1"/>
    </xf>
    <xf numFmtId="0" fontId="2" fillId="52" borderId="0" applyNumberFormat="0" applyBorder="0" applyAlignment="0" applyProtection="0"/>
    <xf numFmtId="0" fontId="2" fillId="47" borderId="0" applyNumberFormat="0" applyBorder="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29" borderId="1" applyNumberFormat="0" applyProtection="0">
      <alignment vertical="center" wrapText="1"/>
    </xf>
    <xf numFmtId="0" fontId="3" fillId="29" borderId="1" applyNumberFormat="0" applyAlignment="0" applyProtection="0"/>
    <xf numFmtId="0" fontId="3" fillId="29" borderId="1" applyNumberFormat="0" applyProtection="0">
      <alignment vertical="center" wrapText="1"/>
    </xf>
    <xf numFmtId="0" fontId="3" fillId="29" borderId="1" applyNumberFormat="0" applyAlignment="0" applyProtection="0"/>
    <xf numFmtId="173" fontId="55" fillId="0" borderId="0" applyFill="0" applyBorder="0" applyAlignment="0" applyProtection="0"/>
    <xf numFmtId="0" fontId="79"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Protection="0">
      <alignment vertical="center" wrapText="1"/>
    </xf>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Protection="0">
      <alignment vertical="center" wrapText="1"/>
    </xf>
    <xf numFmtId="0" fontId="4" fillId="10" borderId="0" applyNumberFormat="0" applyBorder="0" applyAlignment="0" applyProtection="0"/>
    <xf numFmtId="0" fontId="4" fillId="10"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Protection="0">
      <alignment vertical="center" wrapText="1"/>
    </xf>
    <xf numFmtId="0" fontId="5" fillId="0" borderId="0" applyNumberFormat="0" applyFill="0" applyBorder="0" applyAlignment="0" applyProtection="0"/>
    <xf numFmtId="0" fontId="5" fillId="0" borderId="0" applyNumberFormat="0" applyFill="0" applyBorder="0" applyProtection="0">
      <alignment vertical="center" wrapText="1"/>
    </xf>
    <xf numFmtId="0" fontId="3" fillId="29" borderId="1" applyNumberFormat="0" applyAlignment="0" applyProtection="0"/>
    <xf numFmtId="0" fontId="3" fillId="54" borderId="1" applyNumberFormat="0" applyAlignment="0" applyProtection="0"/>
    <xf numFmtId="0" fontId="3" fillId="54" borderId="1" applyNumberFormat="0" applyAlignment="0" applyProtection="0"/>
    <xf numFmtId="0" fontId="3" fillId="54" borderId="1" applyNumberFormat="0" applyAlignment="0" applyProtection="0"/>
    <xf numFmtId="0" fontId="3" fillId="54" borderId="1" applyNumberFormat="0" applyAlignment="0" applyProtection="0"/>
    <xf numFmtId="0" fontId="3" fillId="54" borderId="1" applyNumberFormat="0" applyAlignment="0" applyProtection="0"/>
    <xf numFmtId="0" fontId="3" fillId="54" borderId="1" applyNumberFormat="0" applyAlignment="0" applyProtection="0"/>
    <xf numFmtId="0" fontId="3" fillId="54" borderId="1" applyNumberFormat="0" applyAlignment="0" applyProtection="0"/>
    <xf numFmtId="0" fontId="3" fillId="54" borderId="1" applyNumberFormat="0" applyAlignment="0" applyProtection="0"/>
    <xf numFmtId="0" fontId="3" fillId="54" borderId="1" applyNumberFormat="0" applyAlignment="0" applyProtection="0"/>
    <xf numFmtId="0" fontId="3" fillId="29" borderId="1" applyNumberFormat="0" applyProtection="0">
      <alignment vertical="center" wrapText="1"/>
    </xf>
    <xf numFmtId="0" fontId="3" fillId="29" borderId="1" applyNumberFormat="0" applyAlignment="0" applyProtection="0"/>
    <xf numFmtId="0" fontId="3" fillId="29" borderId="1" applyNumberFormat="0" applyAlignment="0" applyProtection="0"/>
    <xf numFmtId="0" fontId="3" fillId="29" borderId="1" applyNumberFormat="0" applyAlignment="0" applyProtection="0"/>
    <xf numFmtId="0" fontId="3" fillId="36" borderId="1" applyNumberFormat="0" applyAlignment="0" applyProtection="0"/>
    <xf numFmtId="0" fontId="3" fillId="54" borderId="1" applyNumberFormat="0" applyAlignment="0" applyProtection="0"/>
    <xf numFmtId="0" fontId="3" fillId="54" borderId="1" applyNumberFormat="0" applyAlignment="0" applyProtection="0"/>
    <xf numFmtId="0" fontId="3" fillId="54" borderId="1" applyNumberFormat="0" applyAlignment="0" applyProtection="0"/>
    <xf numFmtId="0" fontId="3" fillId="29" borderId="1" applyNumberFormat="0" applyProtection="0">
      <alignment vertical="center" wrapText="1"/>
    </xf>
    <xf numFmtId="0" fontId="3" fillId="55" borderId="1" applyNumberFormat="0" applyAlignment="0" applyProtection="0"/>
    <xf numFmtId="0" fontId="3" fillId="36" borderId="1" applyNumberFormat="0" applyAlignment="0" applyProtection="0"/>
    <xf numFmtId="0" fontId="3" fillId="36" borderId="1" applyNumberFormat="0" applyAlignment="0" applyProtection="0"/>
    <xf numFmtId="0" fontId="83" fillId="36" borderId="1" applyNumberFormat="0" applyAlignment="0" applyProtection="0"/>
    <xf numFmtId="0" fontId="3" fillId="36" borderId="1" applyNumberFormat="0" applyAlignment="0" applyProtection="0"/>
    <xf numFmtId="0" fontId="3" fillId="29" borderId="1" applyNumberFormat="0" applyAlignment="0" applyProtection="0"/>
    <xf numFmtId="0" fontId="3" fillId="29" borderId="1" applyNumberFormat="0" applyAlignment="0" applyProtection="0"/>
    <xf numFmtId="0" fontId="3" fillId="54" borderId="1" applyNumberFormat="0" applyAlignment="0" applyProtection="0"/>
    <xf numFmtId="0" fontId="3" fillId="54" borderId="1" applyNumberFormat="0" applyAlignment="0" applyProtection="0"/>
    <xf numFmtId="0" fontId="3" fillId="29" borderId="1" applyNumberFormat="0" applyAlignment="0" applyProtection="0"/>
    <xf numFmtId="0" fontId="3" fillId="29" borderId="1" applyNumberFormat="0" applyAlignment="0" applyProtection="0"/>
    <xf numFmtId="0" fontId="3" fillId="54" borderId="1" applyNumberFormat="0" applyAlignment="0" applyProtection="0"/>
    <xf numFmtId="0" fontId="3" fillId="29" borderId="1" applyNumberFormat="0" applyAlignment="0" applyProtection="0"/>
    <xf numFmtId="0" fontId="3" fillId="29" borderId="1" applyNumberFormat="0" applyAlignment="0" applyProtection="0"/>
    <xf numFmtId="0" fontId="3" fillId="54" borderId="1" applyNumberFormat="0" applyAlignment="0" applyProtection="0"/>
    <xf numFmtId="0" fontId="3" fillId="29" borderId="1" applyNumberFormat="0" applyAlignment="0" applyProtection="0"/>
    <xf numFmtId="0" fontId="3" fillId="29" borderId="1" applyNumberFormat="0" applyAlignment="0" applyProtection="0"/>
    <xf numFmtId="0" fontId="3" fillId="54" borderId="1" applyNumberFormat="0" applyAlignment="0" applyProtection="0"/>
    <xf numFmtId="0" fontId="3" fillId="29" borderId="1" applyNumberFormat="0" applyProtection="0">
      <alignment vertical="center" wrapText="1"/>
    </xf>
    <xf numFmtId="0" fontId="3" fillId="54" borderId="1" applyNumberFormat="0" applyAlignment="0" applyProtection="0"/>
    <xf numFmtId="0" fontId="3" fillId="54" borderId="1" applyNumberFormat="0" applyAlignment="0" applyProtection="0"/>
    <xf numFmtId="0" fontId="85" fillId="53" borderId="2" applyNumberFormat="0" applyAlignment="0" applyProtection="0"/>
    <xf numFmtId="0" fontId="6" fillId="56" borderId="2" applyNumberFormat="0" applyAlignment="0" applyProtection="0"/>
    <xf numFmtId="0" fontId="6" fillId="56" borderId="2" applyNumberFormat="0" applyAlignment="0" applyProtection="0"/>
    <xf numFmtId="0" fontId="6" fillId="56" borderId="2" applyNumberFormat="0" applyAlignment="0" applyProtection="0"/>
    <xf numFmtId="0" fontId="6" fillId="56" borderId="2" applyNumberFormat="0" applyProtection="0">
      <alignment vertical="center" wrapText="1"/>
    </xf>
    <xf numFmtId="0" fontId="6" fillId="53" borderId="2" applyNumberFormat="0" applyAlignment="0" applyProtection="0"/>
    <xf numFmtId="0" fontId="6" fillId="56" borderId="2" applyNumberFormat="0" applyAlignment="0" applyProtection="0"/>
    <xf numFmtId="0" fontId="6" fillId="56" borderId="2" applyNumberFormat="0" applyAlignment="0" applyProtection="0"/>
    <xf numFmtId="0" fontId="6" fillId="56" borderId="2" applyNumberFormat="0" applyAlignment="0" applyProtection="0"/>
    <xf numFmtId="0" fontId="6" fillId="56" borderId="2" applyNumberFormat="0" applyAlignment="0" applyProtection="0"/>
    <xf numFmtId="0" fontId="6" fillId="56" borderId="2" applyNumberFormat="0" applyProtection="0">
      <alignment vertical="center" wrapText="1"/>
    </xf>
    <xf numFmtId="0" fontId="6" fillId="53" borderId="2" applyNumberFormat="0" applyAlignment="0" applyProtection="0"/>
    <xf numFmtId="0" fontId="6" fillId="53" borderId="2" applyNumberFormat="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43" fontId="17" fillId="0" borderId="0" applyFont="0" applyFill="0" applyBorder="0" applyAlignment="0" applyProtection="0"/>
    <xf numFmtId="175" fontId="1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4" fontId="1" fillId="0" borderId="0" applyFill="0" applyBorder="0" applyAlignment="0" applyProtection="0"/>
    <xf numFmtId="43" fontId="55" fillId="0" borderId="0" applyFont="0" applyFill="0" applyBorder="0" applyAlignment="0" applyProtection="0"/>
    <xf numFmtId="173" fontId="1" fillId="0" borderId="0" applyFill="0" applyBorder="0" applyAlignment="0" applyProtection="0"/>
    <xf numFmtId="43" fontId="55" fillId="0" borderId="0" applyFont="0" applyFill="0" applyBorder="0" applyAlignment="0" applyProtection="0"/>
    <xf numFmtId="174" fontId="1" fillId="0" borderId="0" applyFill="0" applyBorder="0" applyAlignment="0" applyProtection="0"/>
    <xf numFmtId="172" fontId="55" fillId="0" borderId="0" applyFill="0" applyBorder="0" applyAlignment="0" applyProtection="0"/>
    <xf numFmtId="172" fontId="55" fillId="0" borderId="0" applyFill="0" applyBorder="0" applyAlignment="0" applyProtection="0"/>
    <xf numFmtId="43" fontId="17" fillId="0" borderId="0" applyFont="0" applyFill="0" applyBorder="0" applyAlignment="0" applyProtection="0"/>
    <xf numFmtId="175" fontId="21" fillId="0" borderId="0" applyFont="0" applyFill="0" applyBorder="0" applyAlignment="0" applyProtection="0"/>
    <xf numFmtId="172" fontId="55"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0" fillId="0" borderId="0" applyFill="0" applyBorder="0" applyAlignment="0" applyProtection="0"/>
    <xf numFmtId="174" fontId="1" fillId="0" borderId="0" applyFill="0" applyBorder="0" applyAlignment="0" applyProtection="0"/>
    <xf numFmtId="173" fontId="1"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55" fillId="0" borderId="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170" fontId="20" fillId="0" borderId="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 fillId="0" borderId="0" applyFill="0" applyBorder="0" applyAlignment="0" applyProtection="0"/>
    <xf numFmtId="173" fontId="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 fillId="0" borderId="0" applyFill="0" applyBorder="0" applyAlignment="0" applyProtection="0"/>
    <xf numFmtId="173" fontId="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 fillId="0" borderId="0" applyFill="0" applyBorder="0" applyAlignment="0" applyProtection="0"/>
    <xf numFmtId="173" fontId="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 fillId="0" borderId="0" applyFill="0" applyBorder="0" applyAlignment="0" applyProtection="0"/>
    <xf numFmtId="173" fontId="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 fillId="0" borderId="0" applyFill="0" applyBorder="0" applyAlignment="0" applyProtection="0"/>
    <xf numFmtId="173" fontId="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 fillId="0" borderId="0" applyFill="0" applyBorder="0" applyAlignment="0" applyProtection="0"/>
    <xf numFmtId="173" fontId="1" fillId="0" borderId="0" applyFill="0" applyBorder="0" applyAlignment="0" applyProtection="0"/>
    <xf numFmtId="0" fontId="17" fillId="0" borderId="0"/>
    <xf numFmtId="0" fontId="1" fillId="0" borderId="0"/>
    <xf numFmtId="0" fontId="1" fillId="0" borderId="0"/>
    <xf numFmtId="0" fontId="56" fillId="0" borderId="0"/>
    <xf numFmtId="0" fontId="56" fillId="0" borderId="0"/>
    <xf numFmtId="0" fontId="56" fillId="0" borderId="0"/>
    <xf numFmtId="0" fontId="1" fillId="0" borderId="0"/>
    <xf numFmtId="0" fontId="17" fillId="0" borderId="0"/>
    <xf numFmtId="0" fontId="50" fillId="0" borderId="0"/>
    <xf numFmtId="0" fontId="1" fillId="0" borderId="0"/>
    <xf numFmtId="0" fontId="1" fillId="0" borderId="0"/>
    <xf numFmtId="0" fontId="1" fillId="28"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Protection="0">
      <alignment vertical="center" wrapText="1"/>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Protection="0">
      <alignment vertical="center" wrapText="1"/>
    </xf>
    <xf numFmtId="0" fontId="7" fillId="0" borderId="0" applyNumberFormat="0" applyFill="0" applyBorder="0" applyAlignment="0" applyProtection="0"/>
    <xf numFmtId="0" fontId="87" fillId="0" borderId="0" applyNumberFormat="0" applyFill="0" applyBorder="0" applyAlignment="0" applyProtection="0"/>
    <xf numFmtId="0" fontId="7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Protection="0">
      <alignment vertical="center" wrapText="1"/>
    </xf>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Protection="0">
      <alignment vertical="center" wrapText="1"/>
    </xf>
    <xf numFmtId="0" fontId="8" fillId="14" borderId="0" applyNumberFormat="0" applyBorder="0" applyAlignment="0" applyProtection="0"/>
    <xf numFmtId="0" fontId="8" fillId="14" borderId="0" applyNumberFormat="0" applyBorder="0" applyAlignment="0" applyProtection="0"/>
    <xf numFmtId="0" fontId="4" fillId="11" borderId="0" applyNumberFormat="0" applyBorder="0" applyAlignment="0" applyProtection="0"/>
    <xf numFmtId="0" fontId="8" fillId="15" borderId="0" applyNumberFormat="0" applyBorder="0" applyAlignment="0" applyProtection="0"/>
    <xf numFmtId="0" fontId="75" fillId="0" borderId="3" applyNumberFormat="0" applyFill="0" applyAlignment="0" applyProtection="0"/>
    <xf numFmtId="0" fontId="9" fillId="0" borderId="3"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9" fillId="0" borderId="3" applyNumberFormat="0" applyFill="0" applyProtection="0">
      <alignment vertical="center" wrapText="1"/>
    </xf>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9" fillId="0" borderId="3" applyNumberFormat="0" applyFill="0" applyProtection="0">
      <alignment vertical="center" wrapText="1"/>
    </xf>
    <xf numFmtId="0" fontId="67" fillId="0" borderId="0">
      <alignment horizontal="center"/>
    </xf>
    <xf numFmtId="0" fontId="61" fillId="0" borderId="4" applyNumberFormat="0" applyFill="0" applyAlignment="0" applyProtection="0"/>
    <xf numFmtId="0" fontId="10"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0" fillId="0" borderId="5" applyNumberFormat="0" applyFill="0" applyProtection="0">
      <alignment vertical="center" wrapText="1"/>
    </xf>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0" fillId="0" borderId="5" applyNumberFormat="0" applyFill="0" applyProtection="0">
      <alignment vertical="center" wrapText="1"/>
    </xf>
    <xf numFmtId="0" fontId="62" fillId="0" borderId="6" applyNumberFormat="0" applyFill="0" applyAlignment="0" applyProtection="0"/>
    <xf numFmtId="0" fontId="76" fillId="0" borderId="5" applyNumberFormat="0" applyFill="0" applyAlignment="0" applyProtection="0"/>
    <xf numFmtId="0" fontId="11" fillId="0" borderId="7"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11" fillId="0" borderId="7" applyNumberFormat="0" applyFill="0" applyProtection="0">
      <alignment vertical="center" wrapText="1"/>
    </xf>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11" fillId="0" borderId="7" applyNumberFormat="0" applyFill="0" applyProtection="0">
      <alignment vertical="center" wrapText="1"/>
    </xf>
    <xf numFmtId="0" fontId="63" fillId="0" borderId="9" applyNumberFormat="0" applyFill="0" applyAlignment="0" applyProtection="0"/>
    <xf numFmtId="0" fontId="77" fillId="0" borderId="7" applyNumberFormat="0" applyFill="0" applyAlignment="0" applyProtection="0"/>
    <xf numFmtId="0" fontId="1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1" fillId="0" borderId="0" applyNumberFormat="0" applyFill="0" applyBorder="0" applyProtection="0">
      <alignment vertical="center" wrapText="1"/>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1" fillId="0" borderId="0" applyNumberFormat="0" applyFill="0" applyBorder="0" applyProtection="0">
      <alignment vertical="center" wrapText="1"/>
    </xf>
    <xf numFmtId="0" fontId="63" fillId="0" borderId="0" applyNumberFormat="0" applyFill="0" applyBorder="0" applyAlignment="0" applyProtection="0"/>
    <xf numFmtId="0" fontId="77" fillId="0" borderId="0" applyNumberFormat="0" applyFill="0" applyBorder="0" applyAlignment="0" applyProtection="0"/>
    <xf numFmtId="0" fontId="67" fillId="0" borderId="0">
      <alignment horizontal="center" textRotation="9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Protection="0">
      <alignment vertical="center" wrapText="1"/>
    </xf>
    <xf numFmtId="0" fontId="12" fillId="12" borderId="1" applyNumberFormat="0" applyAlignment="0" applyProtection="0"/>
    <xf numFmtId="0" fontId="12" fillId="12" borderId="1" applyNumberFormat="0" applyProtection="0">
      <alignment vertical="center" wrapText="1"/>
    </xf>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Protection="0">
      <alignment vertical="center" wrapText="1"/>
    </xf>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3" borderId="1" applyNumberFormat="0" applyAlignment="0" applyProtection="0"/>
    <xf numFmtId="0" fontId="12" fillId="12" borderId="1" applyNumberFormat="0" applyAlignment="0" applyProtection="0"/>
    <xf numFmtId="0" fontId="12" fillId="12" borderId="1" applyNumberFormat="0" applyProtection="0">
      <alignment vertical="center" wrapText="1"/>
    </xf>
    <xf numFmtId="0" fontId="12" fillId="24" borderId="1" applyNumberFormat="0" applyAlignment="0" applyProtection="0"/>
    <xf numFmtId="0" fontId="12" fillId="13" borderId="1" applyNumberFormat="0" applyAlignment="0" applyProtection="0"/>
    <xf numFmtId="0" fontId="12" fillId="13" borderId="1" applyNumberFormat="0" applyAlignment="0" applyProtection="0"/>
    <xf numFmtId="0" fontId="81" fillId="13" borderId="1" applyNumberFormat="0" applyAlignment="0" applyProtection="0"/>
    <xf numFmtId="0" fontId="12" fillId="13"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Alignment="0" applyProtection="0"/>
    <xf numFmtId="0" fontId="12" fillId="12" borderId="1" applyNumberFormat="0" applyProtection="0">
      <alignment vertical="center" wrapText="1"/>
    </xf>
    <xf numFmtId="0" fontId="12" fillId="12" borderId="1" applyNumberFormat="0" applyAlignment="0" applyProtection="0"/>
    <xf numFmtId="0" fontId="12" fillId="12" borderId="1" applyNumberFormat="0" applyAlignment="0" applyProtection="0"/>
    <xf numFmtId="0" fontId="2" fillId="48" borderId="0" applyNumberFormat="0" applyBorder="0" applyAlignment="0" applyProtection="0"/>
    <xf numFmtId="0" fontId="2" fillId="3" borderId="0" applyNumberFormat="0" applyBorder="0" applyProtection="0">
      <alignment vertical="center" wrapText="1"/>
    </xf>
    <xf numFmtId="0" fontId="2" fillId="50" borderId="0" applyNumberFormat="0" applyBorder="0" applyAlignment="0" applyProtection="0"/>
    <xf numFmtId="0" fontId="2" fillId="4" borderId="0" applyNumberFormat="0" applyBorder="0" applyProtection="0">
      <alignment vertical="center" wrapText="1"/>
    </xf>
    <xf numFmtId="0" fontId="2" fillId="47" borderId="0" applyNumberFormat="0" applyBorder="0" applyAlignment="0" applyProtection="0"/>
    <xf numFmtId="0" fontId="2" fillId="25" borderId="0" applyNumberFormat="0" applyBorder="0" applyProtection="0">
      <alignment vertical="center" wrapText="1"/>
    </xf>
    <xf numFmtId="0" fontId="2" fillId="43" borderId="0" applyNumberFormat="0" applyBorder="0" applyAlignment="0" applyProtection="0"/>
    <xf numFmtId="0" fontId="2" fillId="26" borderId="0" applyNumberFormat="0" applyBorder="0" applyProtection="0">
      <alignment vertical="center" wrapText="1"/>
    </xf>
    <xf numFmtId="0" fontId="2" fillId="44" borderId="0" applyNumberFormat="0" applyBorder="0" applyAlignment="0" applyProtection="0"/>
    <xf numFmtId="0" fontId="2" fillId="2" borderId="0" applyNumberFormat="0" applyBorder="0" applyProtection="0">
      <alignment vertical="center" wrapText="1"/>
    </xf>
    <xf numFmtId="0" fontId="2" fillId="52" borderId="0" applyNumberFormat="0" applyBorder="0" applyAlignment="0" applyProtection="0"/>
    <xf numFmtId="0" fontId="2" fillId="40" borderId="0" applyNumberFormat="0" applyBorder="0" applyProtection="0">
      <alignment vertical="center" wrapText="1"/>
    </xf>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Protection="0">
      <alignment vertical="center" wrapText="1"/>
    </xf>
    <xf numFmtId="0" fontId="13" fillId="29" borderId="10" applyNumberFormat="0" applyAlignment="0" applyProtection="0"/>
    <xf numFmtId="0" fontId="13" fillId="29" borderId="10" applyNumberFormat="0" applyProtection="0">
      <alignment vertical="center" wrapText="1"/>
    </xf>
    <xf numFmtId="0" fontId="14" fillId="0" borderId="11" applyNumberFormat="0" applyFill="0" applyAlignment="0" applyProtection="0"/>
    <xf numFmtId="170" fontId="20"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6" fillId="56"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Protection="0">
      <alignment vertical="center" wrapText="1"/>
    </xf>
    <xf numFmtId="0" fontId="14" fillId="0" borderId="11" applyNumberFormat="0" applyFill="0" applyAlignment="0" applyProtection="0"/>
    <xf numFmtId="0" fontId="14" fillId="0" borderId="11" applyNumberFormat="0" applyFill="0" applyProtection="0">
      <alignment vertical="center" wrapText="1"/>
    </xf>
    <xf numFmtId="0" fontId="8" fillId="15" borderId="0" applyNumberFormat="0" applyBorder="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Protection="0">
      <alignment vertical="center" wrapText="1"/>
    </xf>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Protection="0">
      <alignment vertical="center" wrapText="1"/>
    </xf>
    <xf numFmtId="0" fontId="15" fillId="0" borderId="12" applyNumberFormat="0" applyFill="0" applyAlignment="0" applyProtection="0"/>
    <xf numFmtId="0" fontId="84" fillId="0" borderId="12" applyNumberFormat="0" applyFill="0" applyAlignment="0" applyProtection="0"/>
    <xf numFmtId="0" fontId="46" fillId="16" borderId="13" applyNumberFormat="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Protection="0">
      <alignment vertical="center" wrapText="1"/>
    </xf>
    <xf numFmtId="0" fontId="16" fillId="33" borderId="0" applyNumberFormat="0" applyBorder="0" applyAlignment="0" applyProtection="0"/>
    <xf numFmtId="0" fontId="16" fillId="33" borderId="0" applyNumberFormat="0" applyBorder="0" applyProtection="0">
      <alignment vertical="center" wrapText="1"/>
    </xf>
    <xf numFmtId="0" fontId="16" fillId="33" borderId="0" applyNumberFormat="0" applyBorder="0" applyAlignment="0" applyProtection="0"/>
    <xf numFmtId="0" fontId="16" fillId="33" borderId="0" applyNumberFormat="0" applyBorder="0" applyAlignment="0" applyProtection="0"/>
    <xf numFmtId="0" fontId="80" fillId="37"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Protection="0">
      <alignment vertical="center" wrapText="1"/>
    </xf>
    <xf numFmtId="0" fontId="16" fillId="37" borderId="0" applyNumberFormat="0" applyBorder="0" applyAlignment="0" applyProtection="0"/>
    <xf numFmtId="0" fontId="16" fillId="37"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Protection="0">
      <alignment vertical="center" wrapText="1"/>
    </xf>
    <xf numFmtId="0" fontId="16" fillId="37" borderId="0" applyNumberFormat="0" applyBorder="0" applyAlignment="0" applyProtection="0"/>
    <xf numFmtId="0" fontId="16" fillId="37" borderId="0" applyNumberFormat="0" applyBorder="0" applyAlignment="0" applyProtection="0"/>
    <xf numFmtId="0" fontId="17" fillId="0" borderId="0"/>
    <xf numFmtId="0" fontId="17" fillId="0" borderId="0">
      <alignment vertical="center" wrapText="1"/>
    </xf>
    <xf numFmtId="0" fontId="17" fillId="0" borderId="0"/>
    <xf numFmtId="0" fontId="17" fillId="0" borderId="0"/>
    <xf numFmtId="0" fontId="17" fillId="0" borderId="0"/>
    <xf numFmtId="0" fontId="21" fillId="0" borderId="0"/>
    <xf numFmtId="0" fontId="21" fillId="0" borderId="0"/>
    <xf numFmtId="0" fontId="21" fillId="0" borderId="0"/>
    <xf numFmtId="0" fontId="17" fillId="0" borderId="0"/>
    <xf numFmtId="0" fontId="21" fillId="0" borderId="0"/>
    <xf numFmtId="0" fontId="21" fillId="0" borderId="0"/>
    <xf numFmtId="0" fontId="21" fillId="0" borderId="0"/>
    <xf numFmtId="0" fontId="17" fillId="0" borderId="0"/>
    <xf numFmtId="0" fontId="55" fillId="0" borderId="0"/>
    <xf numFmtId="0" fontId="55" fillId="0" borderId="0"/>
    <xf numFmtId="0" fontId="55" fillId="0" borderId="0"/>
    <xf numFmtId="0" fontId="55" fillId="0" borderId="0"/>
    <xf numFmtId="0" fontId="17" fillId="0" borderId="0"/>
    <xf numFmtId="0" fontId="17" fillId="0" borderId="0">
      <alignment vertical="center" wrapText="1"/>
    </xf>
    <xf numFmtId="0" fontId="17" fillId="0" borderId="0">
      <alignment vertical="center" wrapText="1"/>
    </xf>
    <xf numFmtId="0" fontId="58" fillId="0" borderId="0">
      <alignment vertical="center" wrapText="1"/>
    </xf>
    <xf numFmtId="0" fontId="17" fillId="0" borderId="0"/>
    <xf numFmtId="0" fontId="1" fillId="0" borderId="0"/>
    <xf numFmtId="0" fontId="21" fillId="0" borderId="0"/>
    <xf numFmtId="0" fontId="17" fillId="0" borderId="0">
      <alignment vertical="center" wrapText="1"/>
    </xf>
    <xf numFmtId="0" fontId="58" fillId="0" borderId="0">
      <alignment vertical="center" wrapText="1"/>
    </xf>
    <xf numFmtId="0" fontId="17" fillId="0" borderId="0">
      <alignment vertical="center" wrapText="1"/>
    </xf>
    <xf numFmtId="0" fontId="17" fillId="0" borderId="0">
      <alignment vertical="center" wrapText="1"/>
    </xf>
    <xf numFmtId="0" fontId="58" fillId="0" borderId="0">
      <alignment vertical="center" wrapText="1"/>
    </xf>
    <xf numFmtId="0" fontId="55" fillId="0" borderId="0"/>
    <xf numFmtId="0" fontId="21" fillId="0" borderId="0">
      <alignment vertical="center" wrapText="1"/>
    </xf>
    <xf numFmtId="0" fontId="17" fillId="0" borderId="0">
      <alignment vertical="center" wrapText="1"/>
    </xf>
    <xf numFmtId="0" fontId="17" fillId="0" borderId="0"/>
    <xf numFmtId="0" fontId="17" fillId="0" borderId="0"/>
    <xf numFmtId="0" fontId="17" fillId="0" borderId="0">
      <alignment vertical="center" wrapText="1"/>
    </xf>
    <xf numFmtId="0" fontId="17" fillId="0" borderId="0">
      <alignment vertical="center" wrapText="1"/>
    </xf>
    <xf numFmtId="0" fontId="58" fillId="0" borderId="0">
      <alignment vertical="center" wrapText="1"/>
    </xf>
    <xf numFmtId="0" fontId="18" fillId="0" borderId="0"/>
    <xf numFmtId="0" fontId="89" fillId="0" borderId="0"/>
    <xf numFmtId="0" fontId="95" fillId="0" borderId="0"/>
    <xf numFmtId="0" fontId="17" fillId="0" borderId="0"/>
    <xf numFmtId="0" fontId="55" fillId="0" borderId="0"/>
    <xf numFmtId="0" fontId="55" fillId="0" borderId="0"/>
    <xf numFmtId="0" fontId="21" fillId="0" borderId="0"/>
    <xf numFmtId="0" fontId="17" fillId="0" borderId="0"/>
    <xf numFmtId="0" fontId="21" fillId="0" borderId="0"/>
    <xf numFmtId="0" fontId="17" fillId="0" borderId="0"/>
    <xf numFmtId="0" fontId="21" fillId="0" borderId="0"/>
    <xf numFmtId="0" fontId="59" fillId="0" borderId="0"/>
    <xf numFmtId="0" fontId="21" fillId="0" borderId="0"/>
    <xf numFmtId="0" fontId="17" fillId="0" borderId="0"/>
    <xf numFmtId="0" fontId="17" fillId="0" borderId="0"/>
    <xf numFmtId="0" fontId="18" fillId="0" borderId="0"/>
    <xf numFmtId="0" fontId="55" fillId="0" borderId="0"/>
    <xf numFmtId="0" fontId="55" fillId="0" borderId="0"/>
    <xf numFmtId="0" fontId="95" fillId="0" borderId="0"/>
    <xf numFmtId="0" fontId="96" fillId="0" borderId="0"/>
    <xf numFmtId="0" fontId="21" fillId="0" borderId="0"/>
    <xf numFmtId="0" fontId="18" fillId="0" borderId="0"/>
    <xf numFmtId="0" fontId="17" fillId="0" borderId="0"/>
    <xf numFmtId="0" fontId="18" fillId="0" borderId="0"/>
    <xf numFmtId="0" fontId="17" fillId="0" borderId="0"/>
    <xf numFmtId="0" fontId="17" fillId="0" borderId="0"/>
    <xf numFmtId="0" fontId="18" fillId="0" borderId="0"/>
    <xf numFmtId="0" fontId="21" fillId="0" borderId="0"/>
    <xf numFmtId="0" fontId="50"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wrapText="1"/>
    </xf>
    <xf numFmtId="0" fontId="58" fillId="0" borderId="0">
      <alignment vertical="center" wrapText="1"/>
    </xf>
    <xf numFmtId="0" fontId="17" fillId="0" borderId="0">
      <alignment vertical="center" wrapText="1"/>
    </xf>
    <xf numFmtId="0" fontId="58" fillId="0" borderId="0">
      <alignment vertical="center" wrapText="1"/>
    </xf>
    <xf numFmtId="0" fontId="17" fillId="0" borderId="0"/>
    <xf numFmtId="0" fontId="17" fillId="0" borderId="0"/>
    <xf numFmtId="0" fontId="1" fillId="0" borderId="0"/>
    <xf numFmtId="0" fontId="58" fillId="0" borderId="0"/>
    <xf numFmtId="0" fontId="73" fillId="0" borderId="0"/>
    <xf numFmtId="0" fontId="46" fillId="0" borderId="0"/>
    <xf numFmtId="0" fontId="1" fillId="0" borderId="0"/>
    <xf numFmtId="0" fontId="46" fillId="0" borderId="0"/>
    <xf numFmtId="0" fontId="21" fillId="0" borderId="0"/>
    <xf numFmtId="0" fontId="17" fillId="0" borderId="0"/>
    <xf numFmtId="0" fontId="58" fillId="0" borderId="0"/>
    <xf numFmtId="0" fontId="46" fillId="0" borderId="0"/>
    <xf numFmtId="0" fontId="21" fillId="0" borderId="0"/>
    <xf numFmtId="0" fontId="46" fillId="0" borderId="0"/>
    <xf numFmtId="0" fontId="97" fillId="0" borderId="0"/>
    <xf numFmtId="0" fontId="1" fillId="0" borderId="0"/>
    <xf numFmtId="0" fontId="97" fillId="0" borderId="0"/>
    <xf numFmtId="0" fontId="1" fillId="0" borderId="0"/>
    <xf numFmtId="0" fontId="21" fillId="0" borderId="0"/>
    <xf numFmtId="0" fontId="90" fillId="0" borderId="0"/>
    <xf numFmtId="0" fontId="58" fillId="0" borderId="0"/>
    <xf numFmtId="0" fontId="58"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55" fillId="0" borderId="0"/>
    <xf numFmtId="0" fontId="1" fillId="0" borderId="0"/>
    <xf numFmtId="0" fontId="17" fillId="0" borderId="0"/>
    <xf numFmtId="0" fontId="55" fillId="0" borderId="0"/>
    <xf numFmtId="0" fontId="1" fillId="0" borderId="0"/>
    <xf numFmtId="0" fontId="21" fillId="0" borderId="0"/>
    <xf numFmtId="0" fontId="21" fillId="0" borderId="0"/>
    <xf numFmtId="0" fontId="21" fillId="0" borderId="0"/>
    <xf numFmtId="0" fontId="60" fillId="0" borderId="0"/>
    <xf numFmtId="0" fontId="46" fillId="0" borderId="0"/>
    <xf numFmtId="0" fontId="50" fillId="0" borderId="0"/>
    <xf numFmtId="0" fontId="17" fillId="0" borderId="0">
      <alignment vertical="center" wrapText="1"/>
    </xf>
    <xf numFmtId="0" fontId="50" fillId="0" borderId="0"/>
    <xf numFmtId="0" fontId="17" fillId="0" borderId="0">
      <alignment vertical="center" wrapText="1"/>
    </xf>
    <xf numFmtId="0" fontId="17" fillId="0" borderId="0">
      <alignment vertical="center" wrapText="1"/>
    </xf>
    <xf numFmtId="0" fontId="55" fillId="0" borderId="0"/>
    <xf numFmtId="0" fontId="55" fillId="0" borderId="0"/>
    <xf numFmtId="0" fontId="17" fillId="0" borderId="0"/>
    <xf numFmtId="0" fontId="17" fillId="0" borderId="0">
      <alignment vertical="center" wrapText="1"/>
    </xf>
    <xf numFmtId="0" fontId="46" fillId="0" borderId="0"/>
    <xf numFmtId="0" fontId="17" fillId="0" borderId="0">
      <alignment vertical="center" wrapText="1"/>
    </xf>
    <xf numFmtId="0" fontId="55" fillId="0" borderId="0"/>
    <xf numFmtId="0" fontId="21" fillId="0" borderId="0"/>
    <xf numFmtId="0" fontId="21" fillId="0" borderId="0"/>
    <xf numFmtId="0" fontId="21" fillId="0" borderId="0"/>
    <xf numFmtId="0" fontId="98" fillId="0" borderId="0"/>
    <xf numFmtId="0" fontId="98" fillId="0" borderId="0"/>
    <xf numFmtId="0" fontId="52" fillId="0" borderId="0"/>
    <xf numFmtId="0" fontId="98" fillId="0" borderId="0"/>
    <xf numFmtId="0" fontId="21" fillId="0" borderId="0"/>
    <xf numFmtId="0" fontId="21" fillId="0" borderId="0"/>
    <xf numFmtId="0" fontId="98" fillId="0" borderId="0"/>
    <xf numFmtId="0" fontId="17" fillId="0" borderId="0"/>
    <xf numFmtId="0" fontId="21" fillId="0" borderId="0"/>
    <xf numFmtId="0" fontId="17" fillId="0" borderId="0"/>
    <xf numFmtId="0" fontId="21" fillId="0" borderId="0"/>
    <xf numFmtId="0" fontId="21" fillId="0" borderId="0"/>
    <xf numFmtId="0" fontId="21" fillId="0" borderId="0" applyNumberFormat="0" applyFont="0" applyFill="0" applyBorder="0" applyAlignment="0" applyProtection="0">
      <alignment vertical="top"/>
    </xf>
    <xf numFmtId="0" fontId="17" fillId="0" borderId="0"/>
    <xf numFmtId="0" fontId="21" fillId="0" borderId="0" applyNumberFormat="0" applyFont="0" applyFill="0" applyBorder="0" applyAlignment="0" applyProtection="0">
      <alignment vertical="top"/>
    </xf>
    <xf numFmtId="0" fontId="17" fillId="0" borderId="0"/>
    <xf numFmtId="0" fontId="21" fillId="0" borderId="0" applyNumberFormat="0" applyFont="0" applyFill="0" applyBorder="0" applyAlignment="0" applyProtection="0">
      <alignment vertical="top"/>
    </xf>
    <xf numFmtId="0" fontId="21" fillId="0" borderId="0" applyNumberFormat="0" applyFont="0" applyFill="0" applyBorder="0" applyAlignment="0" applyProtection="0">
      <alignment vertical="top"/>
    </xf>
    <xf numFmtId="0" fontId="21" fillId="0" borderId="0" applyNumberFormat="0" applyFont="0" applyFill="0" applyBorder="0" applyAlignment="0" applyProtection="0">
      <alignment vertical="top"/>
    </xf>
    <xf numFmtId="0" fontId="21" fillId="0" borderId="0" applyNumberFormat="0" applyFont="0" applyFill="0" applyBorder="0" applyAlignment="0" applyProtection="0">
      <alignment vertical="top"/>
    </xf>
    <xf numFmtId="0" fontId="21" fillId="0" borderId="0" applyNumberFormat="0" applyFont="0" applyFill="0" applyBorder="0" applyAlignment="0" applyProtection="0">
      <alignment vertical="top"/>
    </xf>
    <xf numFmtId="0" fontId="21" fillId="0" borderId="0" applyNumberFormat="0" applyFont="0" applyFill="0" applyBorder="0" applyAlignment="0" applyProtection="0">
      <alignment vertical="top"/>
    </xf>
    <xf numFmtId="171" fontId="17" fillId="0" borderId="0">
      <alignment vertical="center"/>
    </xf>
    <xf numFmtId="0" fontId="17" fillId="0" borderId="0">
      <alignment vertical="center" wrapText="1"/>
    </xf>
    <xf numFmtId="0" fontId="52" fillId="0" borderId="0"/>
    <xf numFmtId="0" fontId="17" fillId="0" borderId="0"/>
    <xf numFmtId="0" fontId="21" fillId="0" borderId="0"/>
    <xf numFmtId="171" fontId="17" fillId="0" borderId="0">
      <alignment vertical="center"/>
    </xf>
    <xf numFmtId="0" fontId="21" fillId="0" borderId="0"/>
    <xf numFmtId="0" fontId="52" fillId="0" borderId="0"/>
    <xf numFmtId="0" fontId="21" fillId="0" borderId="0" applyNumberFormat="0" applyFont="0" applyFill="0" applyBorder="0" applyAlignment="0" applyProtection="0">
      <alignment vertical="top"/>
    </xf>
    <xf numFmtId="0" fontId="21" fillId="0" borderId="0"/>
    <xf numFmtId="0" fontId="21" fillId="0" borderId="0"/>
    <xf numFmtId="0" fontId="99" fillId="0" borderId="0"/>
    <xf numFmtId="0" fontId="21" fillId="0" borderId="0"/>
    <xf numFmtId="0" fontId="21" fillId="0" borderId="0"/>
    <xf numFmtId="0" fontId="52" fillId="0" borderId="0"/>
    <xf numFmtId="0" fontId="52" fillId="0" borderId="0"/>
    <xf numFmtId="0" fontId="52" fillId="0" borderId="0"/>
    <xf numFmtId="0" fontId="52" fillId="0" borderId="0"/>
    <xf numFmtId="0" fontId="98" fillId="0" borderId="0"/>
    <xf numFmtId="0" fontId="52" fillId="0" borderId="0"/>
    <xf numFmtId="0" fontId="98" fillId="0" borderId="0"/>
    <xf numFmtId="0" fontId="17" fillId="0" borderId="0">
      <alignment vertical="center" wrapText="1"/>
    </xf>
    <xf numFmtId="0" fontId="17" fillId="0" borderId="0"/>
    <xf numFmtId="0" fontId="52" fillId="0" borderId="0"/>
    <xf numFmtId="0" fontId="52" fillId="0" borderId="0"/>
    <xf numFmtId="0" fontId="52" fillId="0" borderId="0"/>
    <xf numFmtId="0" fontId="52" fillId="0" borderId="0"/>
    <xf numFmtId="0" fontId="52" fillId="0" borderId="0"/>
    <xf numFmtId="0" fontId="52" fillId="0" borderId="0"/>
    <xf numFmtId="0" fontId="17" fillId="0" borderId="0"/>
    <xf numFmtId="0" fontId="17" fillId="0" borderId="0"/>
    <xf numFmtId="0" fontId="17" fillId="0" borderId="0">
      <alignment vertical="center" wrapText="1"/>
    </xf>
    <xf numFmtId="0" fontId="17" fillId="0" borderId="0"/>
    <xf numFmtId="0" fontId="17" fillId="0" borderId="0">
      <alignment vertical="center" wrapText="1"/>
    </xf>
    <xf numFmtId="0" fontId="17" fillId="0" borderId="0">
      <alignment vertical="center" wrapText="1"/>
    </xf>
    <xf numFmtId="0" fontId="21" fillId="0" borderId="0"/>
    <xf numFmtId="0" fontId="70" fillId="0" borderId="0">
      <alignment vertical="center" wrapText="1"/>
    </xf>
    <xf numFmtId="0" fontId="21" fillId="0" borderId="0"/>
    <xf numFmtId="0" fontId="70" fillId="0" borderId="0">
      <alignment vertical="center" wrapText="1"/>
    </xf>
    <xf numFmtId="0" fontId="21" fillId="0" borderId="0">
      <alignment vertical="center" wrapText="1"/>
    </xf>
    <xf numFmtId="0" fontId="17"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Protection="0">
      <alignment vertical="center" wrapText="1"/>
    </xf>
    <xf numFmtId="0" fontId="19" fillId="0" borderId="0" applyNumberFormat="0" applyFill="0" applyBorder="0" applyAlignment="0" applyProtection="0"/>
    <xf numFmtId="0" fontId="19" fillId="0" borderId="0" applyNumberFormat="0" applyFill="0" applyBorder="0" applyProtection="0">
      <alignment vertical="center" wrapText="1"/>
    </xf>
    <xf numFmtId="0" fontId="55" fillId="21" borderId="13" applyNumberFormat="0" applyFont="0" applyAlignment="0" applyProtection="0"/>
    <xf numFmtId="0" fontId="20" fillId="16" borderId="13" applyNumberFormat="0" applyAlignment="0" applyProtection="0"/>
    <xf numFmtId="0" fontId="17" fillId="16" borderId="13" applyNumberFormat="0" applyAlignment="0" applyProtection="0"/>
    <xf numFmtId="0" fontId="46" fillId="16" borderId="13" applyNumberFormat="0" applyAlignment="0" applyProtection="0"/>
    <xf numFmtId="0" fontId="46" fillId="16" borderId="13" applyNumberFormat="0" applyAlignment="0" applyProtection="0"/>
    <xf numFmtId="0" fontId="17" fillId="16" borderId="13" applyNumberFormat="0" applyProtection="0">
      <alignment vertical="center" wrapText="1"/>
    </xf>
    <xf numFmtId="0" fontId="55" fillId="16" borderId="13" applyNumberFormat="0" applyAlignment="0" applyProtection="0"/>
    <xf numFmtId="0" fontId="55" fillId="16" borderId="13" applyNumberFormat="0" applyAlignment="0" applyProtection="0"/>
    <xf numFmtId="0" fontId="17" fillId="21" borderId="13" applyNumberFormat="0" applyFont="0" applyAlignment="0" applyProtection="0"/>
    <xf numFmtId="0" fontId="17" fillId="16" borderId="13" applyNumberFormat="0" applyAlignment="0" applyProtection="0"/>
    <xf numFmtId="0" fontId="20" fillId="16" borderId="13" applyNumberFormat="0" applyAlignment="0" applyProtection="0"/>
    <xf numFmtId="0" fontId="1" fillId="16" borderId="13" applyNumberFormat="0" applyAlignment="0" applyProtection="0"/>
    <xf numFmtId="0" fontId="17" fillId="16" borderId="13" applyNumberFormat="0" applyAlignment="0" applyProtection="0"/>
    <xf numFmtId="0" fontId="1" fillId="16" borderId="13" applyNumberFormat="0" applyAlignment="0" applyProtection="0"/>
    <xf numFmtId="0" fontId="1" fillId="16" borderId="13" applyNumberFormat="0" applyAlignment="0" applyProtection="0"/>
    <xf numFmtId="0" fontId="1" fillId="16" borderId="13" applyNumberFormat="0" applyAlignment="0" applyProtection="0"/>
    <xf numFmtId="0" fontId="17" fillId="16" borderId="13" applyNumberFormat="0" applyProtection="0">
      <alignment vertical="center" wrapText="1"/>
    </xf>
    <xf numFmtId="0" fontId="21" fillId="21" borderId="13" applyNumberFormat="0" applyFont="0" applyAlignment="0" applyProtection="0"/>
    <xf numFmtId="0" fontId="60" fillId="16" borderId="13" applyNumberFormat="0" applyAlignment="0" applyProtection="0"/>
    <xf numFmtId="0" fontId="13" fillId="29"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29" borderId="10" applyNumberFormat="0" applyProtection="0">
      <alignment vertical="center" wrapText="1"/>
    </xf>
    <xf numFmtId="171" fontId="13" fillId="36"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36" borderId="10" applyNumberFormat="0" applyAlignment="0" applyProtection="0"/>
    <xf numFmtId="0" fontId="13" fillId="54" borderId="10" applyNumberFormat="0" applyAlignment="0" applyProtection="0"/>
    <xf numFmtId="171" fontId="13" fillId="36"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29" borderId="10" applyNumberFormat="0" applyProtection="0">
      <alignment vertical="center" wrapText="1"/>
    </xf>
    <xf numFmtId="0" fontId="13" fillId="55" borderId="10" applyNumberFormat="0" applyAlignment="0" applyProtection="0"/>
    <xf numFmtId="0" fontId="13" fillId="36" borderId="10" applyNumberFormat="0" applyAlignment="0" applyProtection="0"/>
    <xf numFmtId="0" fontId="13" fillId="36" borderId="10" applyNumberFormat="0" applyAlignment="0" applyProtection="0"/>
    <xf numFmtId="0" fontId="82" fillId="36"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36"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54" borderId="10" applyNumberFormat="0" applyAlignment="0" applyProtection="0"/>
    <xf numFmtId="0" fontId="13" fillId="54"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54"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54" borderId="10" applyNumberFormat="0" applyAlignment="0" applyProtection="0"/>
    <xf numFmtId="0" fontId="13" fillId="29" borderId="10" applyNumberFormat="0" applyProtection="0">
      <alignment vertical="center" wrapText="1"/>
    </xf>
    <xf numFmtId="0" fontId="13" fillId="54" borderId="10" applyNumberFormat="0" applyAlignment="0" applyProtection="0"/>
    <xf numFmtId="0" fontId="13" fillId="54" borderId="10" applyNumberFormat="0" applyAlignment="0" applyProtection="0"/>
    <xf numFmtId="0" fontId="17" fillId="0" borderId="0"/>
    <xf numFmtId="0" fontId="44" fillId="0" borderId="0"/>
    <xf numFmtId="0" fontId="100" fillId="0" borderId="0"/>
    <xf numFmtId="0" fontId="98" fillId="0" borderId="0"/>
    <xf numFmtId="0" fontId="17" fillId="0" borderId="0"/>
    <xf numFmtId="0" fontId="98" fillId="0" borderId="0"/>
    <xf numFmtId="0" fontId="17" fillId="0" borderId="0"/>
    <xf numFmtId="0" fontId="98" fillId="0" borderId="0"/>
    <xf numFmtId="0" fontId="17" fillId="0" borderId="0"/>
    <xf numFmtId="0" fontId="17" fillId="0" borderId="0"/>
    <xf numFmtId="0" fontId="7" fillId="0" borderId="0" applyNumberFormat="0" applyFill="0" applyBorder="0" applyAlignment="0" applyProtection="0"/>
    <xf numFmtId="0" fontId="6" fillId="56" borderId="2" applyNumberFormat="0" applyAlignment="0" applyProtection="0"/>
    <xf numFmtId="0" fontId="19" fillId="0" borderId="0" applyNumberFormat="0" applyFill="0" applyBorder="0" applyAlignment="0" applyProtection="0"/>
    <xf numFmtId="0" fontId="9" fillId="0" borderId="3" applyNumberFormat="0" applyFill="0" applyAlignment="0" applyProtection="0"/>
    <xf numFmtId="0" fontId="10" fillId="0" borderId="5"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9" fontId="17" fillId="0" borderId="0" applyFont="0" applyFill="0" applyBorder="0" applyAlignment="0" applyProtection="0"/>
    <xf numFmtId="9" fontId="21" fillId="0" borderId="0" applyFill="0" applyBorder="0" applyAlignment="0" applyProtection="0"/>
    <xf numFmtId="9" fontId="17" fillId="0" borderId="0" applyFill="0" applyBorder="0" applyAlignment="0" applyProtection="0"/>
    <xf numFmtId="9" fontId="17" fillId="0" borderId="0" applyFont="0" applyFill="0" applyBorder="0" applyAlignment="0" applyProtection="0"/>
    <xf numFmtId="9" fontId="17"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 fillId="16" borderId="13" applyNumberFormat="0" applyAlignment="0" applyProtection="0"/>
    <xf numFmtId="0" fontId="71" fillId="0" borderId="0"/>
    <xf numFmtId="176" fontId="71" fillId="0" borderId="0"/>
    <xf numFmtId="0" fontId="2" fillId="3" borderId="0" applyNumberFormat="0" applyBorder="0" applyAlignment="0" applyProtection="0"/>
    <xf numFmtId="0" fontId="2" fillId="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 borderId="0" applyNumberFormat="0" applyBorder="0" applyAlignment="0" applyProtection="0"/>
    <xf numFmtId="0" fontId="2" fillId="40" borderId="0" applyNumberFormat="0" applyBorder="0" applyAlignment="0" applyProtection="0"/>
    <xf numFmtId="0" fontId="15" fillId="0" borderId="12" applyNumberFormat="0" applyFill="0" applyAlignment="0" applyProtection="0"/>
    <xf numFmtId="0" fontId="15" fillId="0" borderId="12" applyNumberFormat="0" applyFill="0" applyProtection="0">
      <alignment vertical="center" wrapText="1"/>
    </xf>
    <xf numFmtId="0" fontId="15" fillId="0" borderId="12" applyNumberFormat="0" applyFill="0" applyAlignment="0" applyProtection="0"/>
    <xf numFmtId="0" fontId="7" fillId="0" borderId="0" applyNumberFormat="0" applyFill="0" applyBorder="0" applyAlignment="0" applyProtection="0"/>
    <xf numFmtId="0" fontId="12" fillId="12" borderId="1" applyNumberFormat="0" applyAlignment="0" applyProtection="0"/>
    <xf numFmtId="0" fontId="4" fillId="11" borderId="0" applyNumberFormat="0" applyBorder="0" applyAlignment="0" applyProtection="0"/>
    <xf numFmtId="0" fontId="72" fillId="0" borderId="0"/>
    <xf numFmtId="0" fontId="17" fillId="0" borderId="0"/>
    <xf numFmtId="0" fontId="17" fillId="0" borderId="0"/>
    <xf numFmtId="0" fontId="55" fillId="0" borderId="0"/>
    <xf numFmtId="0" fontId="55" fillId="0" borderId="0"/>
    <xf numFmtId="0" fontId="58" fillId="0" borderId="0"/>
    <xf numFmtId="0" fontId="44" fillId="0" borderId="0"/>
    <xf numFmtId="0" fontId="44" fillId="0" borderId="0"/>
    <xf numFmtId="0" fontId="17" fillId="0" borderId="0"/>
    <xf numFmtId="0" fontId="47" fillId="0" borderId="0"/>
    <xf numFmtId="0" fontId="17" fillId="0" borderId="0"/>
    <xf numFmtId="0" fontId="55" fillId="0" borderId="0"/>
    <xf numFmtId="0" fontId="55" fillId="0" borderId="0"/>
    <xf numFmtId="0" fontId="17" fillId="0" borderId="0"/>
    <xf numFmtId="0" fontId="44" fillId="0" borderId="0"/>
    <xf numFmtId="0" fontId="55" fillId="0" borderId="0"/>
    <xf numFmtId="0" fontId="47" fillId="0" borderId="0"/>
    <xf numFmtId="0" fontId="55" fillId="0" borderId="0"/>
    <xf numFmtId="0" fontId="44" fillId="0" borderId="0"/>
    <xf numFmtId="0" fontId="55" fillId="0" borderId="0"/>
    <xf numFmtId="0" fontId="55" fillId="0" borderId="0"/>
    <xf numFmtId="0" fontId="44" fillId="0" borderId="0"/>
    <xf numFmtId="0" fontId="55" fillId="0" borderId="0"/>
    <xf numFmtId="0" fontId="55"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Protection="0">
      <alignment vertical="center"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Protection="0">
      <alignment vertical="center" wrapText="1"/>
    </xf>
    <xf numFmtId="0" fontId="64" fillId="0" borderId="0" applyNumberFormat="0" applyFill="0" applyBorder="0" applyAlignment="0" applyProtection="0"/>
    <xf numFmtId="0" fontId="74" fillId="0" borderId="0" applyNumberFormat="0" applyFill="0" applyBorder="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Protection="0">
      <alignment vertical="center" wrapText="1"/>
    </xf>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Protection="0">
      <alignment vertical="center" wrapText="1"/>
    </xf>
    <xf numFmtId="0" fontId="14" fillId="0" borderId="14" applyNumberFormat="0" applyFill="0" applyAlignment="0" applyProtection="0"/>
    <xf numFmtId="0" fontId="57" fillId="0" borderId="11" applyNumberFormat="0" applyFill="0" applyAlignment="0" applyProtection="0"/>
    <xf numFmtId="0" fontId="13" fillId="29" borderId="10" applyNumberFormat="0" applyAlignment="0" applyProtection="0"/>
    <xf numFmtId="0" fontId="9" fillId="0" borderId="3" applyNumberFormat="0" applyFill="0" applyAlignment="0" applyProtection="0"/>
    <xf numFmtId="0" fontId="10" fillId="0" borderId="5"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Protection="0">
      <alignment vertical="center"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Protection="0">
      <alignment vertical="center" wrapText="1"/>
    </xf>
    <xf numFmtId="0" fontId="5" fillId="0" borderId="0" applyNumberFormat="0" applyFill="0" applyBorder="0" applyAlignment="0" applyProtection="0"/>
    <xf numFmtId="0" fontId="86" fillId="0" borderId="0" applyNumberFormat="0" applyFill="0" applyBorder="0" applyAlignment="0" applyProtection="0"/>
    <xf numFmtId="0" fontId="21" fillId="0" borderId="0"/>
    <xf numFmtId="0" fontId="50" fillId="0" borderId="0"/>
    <xf numFmtId="0" fontId="50" fillId="0" borderId="0"/>
    <xf numFmtId="0" fontId="17" fillId="0" borderId="0">
      <alignment vertical="center" wrapText="1"/>
    </xf>
    <xf numFmtId="0" fontId="98" fillId="0" borderId="0"/>
    <xf numFmtId="0" fontId="17" fillId="0" borderId="0"/>
    <xf numFmtId="9" fontId="17" fillId="0" borderId="0" applyFill="0" applyBorder="0" applyProtection="0">
      <alignment vertical="center" wrapText="1"/>
    </xf>
    <xf numFmtId="0" fontId="44" fillId="0" borderId="0"/>
    <xf numFmtId="170" fontId="17" fillId="0" borderId="0" applyFill="0" applyBorder="0" applyProtection="0">
      <alignment vertical="center" wrapText="1"/>
    </xf>
  </cellStyleXfs>
  <cellXfs count="267">
    <xf numFmtId="0" fontId="0" fillId="0" borderId="0" xfId="0"/>
    <xf numFmtId="167" fontId="25" fillId="0" borderId="0" xfId="1168" applyNumberFormat="1" applyFont="1" applyFill="1" applyBorder="1" applyAlignment="1">
      <alignment horizontal="center" vertical="center" wrapText="1"/>
    </xf>
    <xf numFmtId="0" fontId="25" fillId="0" borderId="0" xfId="1168" applyFont="1" applyFill="1" applyBorder="1" applyAlignment="1">
      <alignment horizontal="center"/>
    </xf>
    <xf numFmtId="0" fontId="27" fillId="0" borderId="15" xfId="1168" applyFont="1" applyFill="1" applyBorder="1" applyAlignment="1"/>
    <xf numFmtId="168" fontId="24" fillId="0" borderId="15" xfId="1168" applyNumberFormat="1" applyFont="1" applyFill="1" applyBorder="1" applyAlignment="1">
      <alignment horizontal="center" vertical="center" wrapText="1"/>
    </xf>
    <xf numFmtId="0" fontId="17" fillId="0" borderId="0" xfId="779" applyFill="1"/>
    <xf numFmtId="0" fontId="17" fillId="0" borderId="0" xfId="1168" applyFont="1" applyFill="1" applyAlignment="1">
      <alignment horizontal="center" vertical="center"/>
    </xf>
    <xf numFmtId="166" fontId="17" fillId="0" borderId="0" xfId="1168" applyNumberFormat="1" applyFont="1" applyFill="1" applyAlignment="1">
      <alignment horizontal="center" vertical="center"/>
    </xf>
    <xf numFmtId="167" fontId="25" fillId="0" borderId="15" xfId="1168" applyNumberFormat="1" applyFont="1" applyFill="1" applyBorder="1" applyAlignment="1">
      <alignment vertical="center" wrapText="1"/>
    </xf>
    <xf numFmtId="0" fontId="25" fillId="0" borderId="0" xfId="1168" applyFont="1" applyFill="1" applyBorder="1" applyAlignment="1">
      <alignment horizontal="left"/>
    </xf>
    <xf numFmtId="10" fontId="27" fillId="0" borderId="15" xfId="1168" applyNumberFormat="1" applyFont="1" applyFill="1" applyBorder="1" applyAlignment="1">
      <alignment horizontal="center" vertical="center"/>
    </xf>
    <xf numFmtId="0" fontId="24" fillId="0" borderId="0" xfId="1168" applyFont="1" applyFill="1" applyBorder="1" applyAlignment="1"/>
    <xf numFmtId="166" fontId="24" fillId="0" borderId="0" xfId="1168" applyNumberFormat="1" applyFont="1" applyFill="1" applyBorder="1" applyAlignment="1">
      <alignment horizontal="center" vertical="center" wrapText="1"/>
    </xf>
    <xf numFmtId="169" fontId="27" fillId="0" borderId="0" xfId="779" applyNumberFormat="1" applyFont="1" applyFill="1" applyBorder="1" applyAlignment="1">
      <alignment horizontal="center" vertical="center"/>
    </xf>
    <xf numFmtId="169" fontId="27" fillId="0" borderId="0" xfId="779" applyNumberFormat="1" applyFont="1" applyFill="1" applyBorder="1" applyAlignment="1">
      <alignment horizontal="right" vertical="center"/>
    </xf>
    <xf numFmtId="166" fontId="27" fillId="0" borderId="0" xfId="779" applyNumberFormat="1" applyFont="1" applyFill="1" applyBorder="1" applyAlignment="1">
      <alignment horizontal="center" vertical="center"/>
    </xf>
    <xf numFmtId="0" fontId="21" fillId="0" borderId="0" xfId="779" applyFont="1" applyFill="1" applyAlignment="1">
      <alignment horizontal="center" vertical="center"/>
    </xf>
    <xf numFmtId="0" fontId="21" fillId="0" borderId="0" xfId="779" applyFont="1" applyFill="1"/>
    <xf numFmtId="166" fontId="32" fillId="0" borderId="0" xfId="779" applyNumberFormat="1" applyFont="1" applyFill="1" applyAlignment="1">
      <alignment horizontal="center" vertical="center"/>
    </xf>
    <xf numFmtId="0" fontId="17" fillId="0" borderId="15" xfId="779" applyFill="1" applyBorder="1"/>
    <xf numFmtId="0" fontId="17" fillId="0" borderId="0" xfId="779" applyAlignment="1">
      <alignment vertical="center"/>
    </xf>
    <xf numFmtId="0" fontId="27" fillId="0" borderId="0" xfId="779" applyFont="1" applyBorder="1" applyAlignment="1">
      <alignment vertical="center"/>
    </xf>
    <xf numFmtId="0" fontId="17" fillId="0" borderId="0" xfId="779" applyBorder="1" applyAlignment="1">
      <alignment vertical="center"/>
    </xf>
    <xf numFmtId="0" fontId="27" fillId="0" borderId="0" xfId="779" applyFont="1" applyAlignment="1">
      <alignment vertical="center"/>
    </xf>
    <xf numFmtId="0" fontId="25" fillId="0" borderId="16" xfId="779" applyFont="1" applyBorder="1" applyAlignment="1">
      <alignment horizontal="center" vertical="center" wrapText="1"/>
    </xf>
    <xf numFmtId="0" fontId="25" fillId="0" borderId="0" xfId="779" applyFont="1" applyAlignment="1">
      <alignment vertical="center"/>
    </xf>
    <xf numFmtId="0" fontId="36" fillId="0" borderId="16" xfId="779" applyFont="1" applyBorder="1" applyAlignment="1">
      <alignment horizontal="center" vertical="center"/>
    </xf>
    <xf numFmtId="49" fontId="36" fillId="0" borderId="16" xfId="779" applyNumberFormat="1" applyFont="1" applyBorder="1" applyAlignment="1">
      <alignment horizontal="center" vertical="center"/>
    </xf>
    <xf numFmtId="166" fontId="36" fillId="0" borderId="16" xfId="779" applyNumberFormat="1" applyFont="1" applyBorder="1" applyAlignment="1">
      <alignment horizontal="center" vertical="center"/>
    </xf>
    <xf numFmtId="0" fontId="36" fillId="0" borderId="0" xfId="779" applyFont="1" applyAlignment="1">
      <alignment horizontal="left" vertical="center"/>
    </xf>
    <xf numFmtId="0" fontId="26" fillId="0" borderId="0" xfId="779" applyFont="1" applyAlignment="1">
      <alignment vertical="center"/>
    </xf>
    <xf numFmtId="0" fontId="35" fillId="0" borderId="0" xfId="779" applyFont="1" applyAlignment="1">
      <alignment vertical="center"/>
    </xf>
    <xf numFmtId="1" fontId="17" fillId="0" borderId="0" xfId="779" applyNumberFormat="1" applyFont="1" applyFill="1" applyAlignment="1">
      <alignment horizontal="center" vertical="center"/>
    </xf>
    <xf numFmtId="0" fontId="17" fillId="0" borderId="0" xfId="779" applyFont="1" applyFill="1" applyAlignment="1">
      <alignment horizontal="left" vertical="center"/>
    </xf>
    <xf numFmtId="166" fontId="17" fillId="0" borderId="0" xfId="779" applyNumberFormat="1" applyFont="1" applyFill="1" applyAlignment="1">
      <alignment horizontal="center" vertical="center"/>
    </xf>
    <xf numFmtId="0" fontId="17" fillId="0" borderId="0" xfId="779" applyFont="1" applyFill="1"/>
    <xf numFmtId="0" fontId="37" fillId="0" borderId="0" xfId="779" applyFont="1" applyFill="1"/>
    <xf numFmtId="0" fontId="38" fillId="0" borderId="17" xfId="779" applyFont="1" applyFill="1" applyBorder="1" applyAlignment="1">
      <alignment vertical="center"/>
    </xf>
    <xf numFmtId="0" fontId="38" fillId="0" borderId="17" xfId="779" applyFont="1" applyFill="1" applyBorder="1" applyAlignment="1"/>
    <xf numFmtId="166" fontId="38" fillId="0" borderId="17" xfId="779" applyNumberFormat="1" applyFont="1" applyFill="1" applyBorder="1" applyAlignment="1">
      <alignment horizontal="center" vertical="center"/>
    </xf>
    <xf numFmtId="166" fontId="38" fillId="0" borderId="17" xfId="779" applyNumberFormat="1" applyFont="1" applyFill="1" applyBorder="1" applyAlignment="1">
      <alignment vertical="center"/>
    </xf>
    <xf numFmtId="0" fontId="29" fillId="0" borderId="0" xfId="779" applyFont="1" applyFill="1"/>
    <xf numFmtId="166" fontId="39" fillId="0" borderId="0" xfId="779" applyNumberFormat="1" applyFont="1" applyFill="1" applyBorder="1" applyAlignment="1">
      <alignment horizontal="center" vertical="center"/>
    </xf>
    <xf numFmtId="0" fontId="39" fillId="0" borderId="0" xfId="779" applyFont="1" applyFill="1"/>
    <xf numFmtId="0" fontId="42" fillId="0" borderId="0" xfId="779" applyFont="1" applyFill="1"/>
    <xf numFmtId="2" fontId="38" fillId="0" borderId="17" xfId="779" applyNumberFormat="1" applyFont="1" applyFill="1" applyBorder="1" applyAlignment="1">
      <alignment horizontal="center" vertical="center"/>
    </xf>
    <xf numFmtId="0" fontId="34" fillId="0" borderId="18" xfId="779" applyFont="1" applyFill="1" applyBorder="1" applyAlignment="1">
      <alignment vertical="center"/>
    </xf>
    <xf numFmtId="2" fontId="34" fillId="0" borderId="18" xfId="779" applyNumberFormat="1" applyFont="1" applyFill="1" applyBorder="1" applyAlignment="1">
      <alignment horizontal="center" vertical="center"/>
    </xf>
    <xf numFmtId="166" fontId="34" fillId="0" borderId="18" xfId="779" applyNumberFormat="1" applyFont="1" applyFill="1" applyBorder="1" applyAlignment="1">
      <alignment horizontal="center" vertical="center"/>
    </xf>
    <xf numFmtId="166" fontId="34" fillId="0" borderId="18" xfId="779" applyNumberFormat="1" applyFont="1" applyFill="1" applyBorder="1" applyAlignment="1">
      <alignment vertical="center"/>
    </xf>
    <xf numFmtId="166" fontId="34" fillId="0" borderId="15" xfId="779" applyNumberFormat="1" applyFont="1" applyFill="1" applyBorder="1" applyAlignment="1">
      <alignment vertical="center"/>
    </xf>
    <xf numFmtId="0" fontId="34" fillId="0" borderId="0" xfId="779" applyFont="1" applyFill="1" applyBorder="1" applyAlignment="1">
      <alignment horizontal="right" vertical="center"/>
    </xf>
    <xf numFmtId="167" fontId="34" fillId="0" borderId="0" xfId="779" applyNumberFormat="1" applyFont="1" applyFill="1" applyBorder="1" applyAlignment="1">
      <alignment horizontal="center" vertical="center"/>
    </xf>
    <xf numFmtId="2" fontId="34" fillId="0" borderId="0" xfId="779" applyNumberFormat="1" applyFont="1" applyFill="1" applyBorder="1" applyAlignment="1">
      <alignment horizontal="center" vertical="center"/>
    </xf>
    <xf numFmtId="166" fontId="34" fillId="0" borderId="0" xfId="779" applyNumberFormat="1" applyFont="1" applyFill="1" applyBorder="1" applyAlignment="1">
      <alignment horizontal="center" vertical="center"/>
    </xf>
    <xf numFmtId="166" fontId="25" fillId="0" borderId="16" xfId="779" applyNumberFormat="1" applyFont="1" applyBorder="1" applyAlignment="1">
      <alignment horizontal="center" vertical="center"/>
    </xf>
    <xf numFmtId="10" fontId="25" fillId="0" borderId="16" xfId="779" applyNumberFormat="1" applyFont="1" applyBorder="1" applyAlignment="1">
      <alignment horizontal="center" vertical="center" wrapText="1"/>
    </xf>
    <xf numFmtId="166" fontId="45" fillId="0" borderId="16" xfId="779" applyNumberFormat="1" applyFont="1" applyBorder="1" applyAlignment="1">
      <alignment horizontal="center" vertical="center"/>
    </xf>
    <xf numFmtId="0" fontId="24" fillId="0" borderId="15" xfId="1168" applyFont="1" applyFill="1" applyBorder="1" applyAlignment="1"/>
    <xf numFmtId="14" fontId="29" fillId="0" borderId="0" xfId="779" applyNumberFormat="1" applyFont="1" applyFill="1" applyBorder="1" applyAlignment="1">
      <alignment vertical="center"/>
    </xf>
    <xf numFmtId="166" fontId="39" fillId="0" borderId="16" xfId="779" applyNumberFormat="1" applyFont="1" applyFill="1" applyBorder="1" applyAlignment="1">
      <alignment horizontal="center" vertical="center" textRotation="90" wrapText="1" shrinkToFit="1"/>
    </xf>
    <xf numFmtId="0" fontId="39" fillId="0" borderId="18" xfId="779" applyFont="1" applyFill="1" applyBorder="1" applyAlignment="1">
      <alignment vertical="center"/>
    </xf>
    <xf numFmtId="166" fontId="39" fillId="0" borderId="18" xfId="779" applyNumberFormat="1" applyFont="1" applyFill="1" applyBorder="1" applyAlignment="1">
      <alignment horizontal="center" vertical="center"/>
    </xf>
    <xf numFmtId="166" fontId="39" fillId="0" borderId="18" xfId="779" applyNumberFormat="1" applyFont="1" applyFill="1" applyBorder="1" applyAlignment="1">
      <alignment vertical="center"/>
    </xf>
    <xf numFmtId="166" fontId="39" fillId="0" borderId="15" xfId="779" applyNumberFormat="1" applyFont="1" applyFill="1" applyBorder="1" applyAlignment="1">
      <alignment vertical="center"/>
    </xf>
    <xf numFmtId="0" fontId="39" fillId="0" borderId="0" xfId="779" applyFont="1" applyFill="1" applyBorder="1" applyAlignment="1">
      <alignment horizontal="right" vertical="center"/>
    </xf>
    <xf numFmtId="167" fontId="39" fillId="0" borderId="0" xfId="779" applyNumberFormat="1" applyFont="1" applyFill="1" applyBorder="1" applyAlignment="1">
      <alignment horizontal="center" vertical="center"/>
    </xf>
    <xf numFmtId="166" fontId="39" fillId="0" borderId="19" xfId="779" applyNumberFormat="1" applyFont="1" applyFill="1" applyBorder="1" applyAlignment="1">
      <alignment vertical="center"/>
    </xf>
    <xf numFmtId="2" fontId="17" fillId="0" borderId="0" xfId="779" applyNumberFormat="1" applyFont="1" applyFill="1" applyAlignment="1">
      <alignment horizontal="center" vertical="center"/>
    </xf>
    <xf numFmtId="1" fontId="37" fillId="0" borderId="0" xfId="779" applyNumberFormat="1" applyFont="1" applyFill="1" applyAlignment="1">
      <alignment horizontal="center" vertical="center"/>
    </xf>
    <xf numFmtId="166" fontId="37" fillId="0" borderId="0" xfId="779" applyNumberFormat="1" applyFont="1" applyFill="1" applyAlignment="1">
      <alignment horizontal="center" vertical="center"/>
    </xf>
    <xf numFmtId="2" fontId="37" fillId="0" borderId="0" xfId="779" applyNumberFormat="1" applyFont="1" applyFill="1" applyAlignment="1">
      <alignment horizontal="center" vertical="center"/>
    </xf>
    <xf numFmtId="0" fontId="37" fillId="57" borderId="0" xfId="779" applyFont="1" applyFill="1"/>
    <xf numFmtId="0" fontId="39" fillId="57" borderId="0" xfId="779" applyFont="1" applyFill="1"/>
    <xf numFmtId="2" fontId="40" fillId="57" borderId="20" xfId="0" applyNumberFormat="1" applyFont="1" applyFill="1" applyBorder="1" applyAlignment="1">
      <alignment horizontal="center" vertical="center"/>
    </xf>
    <xf numFmtId="0" fontId="48" fillId="0" borderId="17" xfId="779" applyFont="1" applyFill="1" applyBorder="1" applyAlignment="1">
      <alignment vertical="center" wrapText="1"/>
    </xf>
    <xf numFmtId="10" fontId="39" fillId="0" borderId="21" xfId="779" applyNumberFormat="1" applyFont="1" applyFill="1" applyBorder="1" applyAlignment="1">
      <alignment vertical="center" wrapText="1"/>
    </xf>
    <xf numFmtId="166" fontId="39" fillId="0" borderId="21" xfId="779" applyNumberFormat="1" applyFont="1" applyFill="1" applyBorder="1" applyAlignment="1">
      <alignment horizontal="center" vertical="center"/>
    </xf>
    <xf numFmtId="166" fontId="39" fillId="0" borderId="21" xfId="779" applyNumberFormat="1" applyFont="1" applyBorder="1" applyAlignment="1">
      <alignment horizontal="center" vertical="center"/>
    </xf>
    <xf numFmtId="166" fontId="49" fillId="0" borderId="21" xfId="779" applyNumberFormat="1" applyFont="1" applyBorder="1" applyAlignment="1">
      <alignment horizontal="center" vertical="center"/>
    </xf>
    <xf numFmtId="166" fontId="39" fillId="0" borderId="21" xfId="779" applyNumberFormat="1" applyFont="1" applyFill="1" applyBorder="1" applyAlignment="1">
      <alignment horizontal="center" vertical="center" textRotation="90" wrapText="1" shrinkToFit="1"/>
    </xf>
    <xf numFmtId="2" fontId="39" fillId="0" borderId="21" xfId="779" applyNumberFormat="1" applyFont="1" applyFill="1" applyBorder="1" applyAlignment="1">
      <alignment horizontal="center" vertical="center" textRotation="90" wrapText="1" shrinkToFit="1"/>
    </xf>
    <xf numFmtId="1" fontId="29" fillId="0" borderId="21" xfId="779" applyNumberFormat="1" applyFont="1" applyFill="1" applyBorder="1" applyAlignment="1">
      <alignment horizontal="center" vertical="center" wrapText="1"/>
    </xf>
    <xf numFmtId="0" fontId="37" fillId="0" borderId="21" xfId="779" applyFont="1" applyFill="1" applyBorder="1"/>
    <xf numFmtId="0" fontId="39" fillId="0" borderId="22" xfId="779" applyFont="1" applyFill="1" applyBorder="1" applyAlignment="1">
      <alignment horizontal="center" vertical="center"/>
    </xf>
    <xf numFmtId="0" fontId="29" fillId="57" borderId="20" xfId="779" applyFont="1" applyFill="1" applyBorder="1" applyAlignment="1">
      <alignment horizontal="center" vertical="center" wrapText="1"/>
    </xf>
    <xf numFmtId="0" fontId="29" fillId="58" borderId="20" xfId="0" applyFont="1" applyFill="1" applyBorder="1" applyAlignment="1">
      <alignment horizontal="left" vertical="center" wrapText="1"/>
    </xf>
    <xf numFmtId="2" fontId="37" fillId="58" borderId="20" xfId="0" applyNumberFormat="1" applyFont="1" applyFill="1" applyBorder="1" applyAlignment="1">
      <alignment horizontal="center" vertical="center"/>
    </xf>
    <xf numFmtId="2" fontId="37" fillId="58" borderId="20" xfId="779" applyNumberFormat="1" applyFont="1" applyFill="1" applyBorder="1" applyAlignment="1">
      <alignment horizontal="center" vertical="center" wrapText="1"/>
    </xf>
    <xf numFmtId="166" fontId="37" fillId="58" borderId="20" xfId="0" applyNumberFormat="1" applyFont="1" applyFill="1" applyBorder="1" applyAlignment="1">
      <alignment horizontal="center" vertical="center"/>
    </xf>
    <xf numFmtId="166" fontId="37" fillId="58" borderId="23" xfId="0" applyNumberFormat="1" applyFont="1" applyFill="1" applyBorder="1" applyAlignment="1">
      <alignment horizontal="center" vertical="center"/>
    </xf>
    <xf numFmtId="0" fontId="29" fillId="58" borderId="20" xfId="0" applyFont="1" applyFill="1" applyBorder="1" applyAlignment="1">
      <alignment horizontal="center" vertical="center"/>
    </xf>
    <xf numFmtId="2" fontId="37" fillId="58" borderId="23" xfId="0" applyNumberFormat="1" applyFont="1" applyFill="1" applyBorder="1" applyAlignment="1">
      <alignment horizontal="center" vertical="center"/>
    </xf>
    <xf numFmtId="0" fontId="41" fillId="58" borderId="20" xfId="0" applyFont="1" applyFill="1" applyBorder="1" applyAlignment="1">
      <alignment horizontal="right" vertical="center" wrapText="1"/>
    </xf>
    <xf numFmtId="2" fontId="37" fillId="58" borderId="23" xfId="779" applyNumberFormat="1" applyFont="1" applyFill="1" applyBorder="1" applyAlignment="1">
      <alignment horizontal="center" vertical="center" wrapText="1"/>
    </xf>
    <xf numFmtId="0" fontId="29" fillId="0" borderId="20" xfId="0" applyFont="1" applyFill="1" applyBorder="1" applyAlignment="1">
      <alignment horizontal="center" vertical="center"/>
    </xf>
    <xf numFmtId="2" fontId="37" fillId="0" borderId="20" xfId="0" applyNumberFormat="1" applyFont="1" applyFill="1" applyBorder="1" applyAlignment="1">
      <alignment horizontal="center" vertical="center"/>
    </xf>
    <xf numFmtId="166" fontId="37" fillId="0" borderId="20" xfId="0" applyNumberFormat="1" applyFont="1" applyFill="1" applyBorder="1" applyAlignment="1">
      <alignment horizontal="center" vertical="center"/>
    </xf>
    <xf numFmtId="166" fontId="37" fillId="0" borderId="23" xfId="0" applyNumberFormat="1" applyFont="1" applyFill="1" applyBorder="1" applyAlignment="1">
      <alignment horizontal="center" vertical="center"/>
    </xf>
    <xf numFmtId="0" fontId="29" fillId="0" borderId="20" xfId="0" applyFont="1" applyFill="1" applyBorder="1" applyAlignment="1">
      <alignment horizontal="left" vertical="center" wrapText="1"/>
    </xf>
    <xf numFmtId="0" fontId="29" fillId="57" borderId="20" xfId="0" applyFont="1" applyFill="1" applyBorder="1" applyAlignment="1">
      <alignment vertical="center" wrapText="1"/>
    </xf>
    <xf numFmtId="2" fontId="37" fillId="0" borderId="20" xfId="779" applyNumberFormat="1" applyFont="1" applyFill="1" applyBorder="1" applyAlignment="1">
      <alignment horizontal="center" vertical="center" wrapText="1"/>
    </xf>
    <xf numFmtId="166" fontId="39" fillId="0" borderId="22" xfId="779" applyNumberFormat="1" applyFont="1" applyFill="1" applyBorder="1" applyAlignment="1">
      <alignment horizontal="center" vertical="center"/>
    </xf>
    <xf numFmtId="2" fontId="37" fillId="58" borderId="24" xfId="0" applyNumberFormat="1" applyFont="1" applyFill="1" applyBorder="1" applyAlignment="1">
      <alignment horizontal="center" vertical="center"/>
    </xf>
    <xf numFmtId="0" fontId="37" fillId="58" borderId="0" xfId="779" applyFont="1" applyFill="1"/>
    <xf numFmtId="1" fontId="29" fillId="57" borderId="20" xfId="779" applyNumberFormat="1" applyFont="1" applyFill="1" applyBorder="1" applyAlignment="1">
      <alignment horizontal="center" vertical="center" wrapText="1"/>
    </xf>
    <xf numFmtId="0" fontId="29" fillId="0" borderId="20" xfId="0" applyFont="1" applyFill="1" applyBorder="1" applyAlignment="1">
      <alignment vertical="center" wrapText="1"/>
    </xf>
    <xf numFmtId="2" fontId="40" fillId="0" borderId="20" xfId="0" applyNumberFormat="1" applyFont="1" applyFill="1" applyBorder="1" applyAlignment="1">
      <alignment horizontal="center" vertical="center"/>
    </xf>
    <xf numFmtId="2" fontId="37" fillId="57" borderId="25" xfId="779" applyNumberFormat="1" applyFont="1" applyFill="1" applyBorder="1" applyAlignment="1">
      <alignment horizontal="center" vertical="center" wrapText="1"/>
    </xf>
    <xf numFmtId="166" fontId="37" fillId="57" borderId="25" xfId="0" applyNumberFormat="1" applyFont="1" applyFill="1" applyBorder="1" applyAlignment="1">
      <alignment horizontal="center" vertical="center"/>
    </xf>
    <xf numFmtId="166" fontId="37" fillId="57" borderId="24" xfId="0" applyNumberFormat="1" applyFont="1" applyFill="1" applyBorder="1" applyAlignment="1">
      <alignment horizontal="center" vertical="center"/>
    </xf>
    <xf numFmtId="166" fontId="37" fillId="57" borderId="26" xfId="0" applyNumberFormat="1" applyFont="1" applyFill="1" applyBorder="1" applyAlignment="1">
      <alignment horizontal="center" vertical="center"/>
    </xf>
    <xf numFmtId="0" fontId="29" fillId="57" borderId="20" xfId="0" applyFont="1" applyFill="1" applyBorder="1" applyAlignment="1">
      <alignment horizontal="right" vertical="center" wrapText="1"/>
    </xf>
    <xf numFmtId="0" fontId="29" fillId="0" borderId="20" xfId="0" applyFont="1" applyFill="1" applyBorder="1" applyAlignment="1">
      <alignment horizontal="right" vertical="center" wrapText="1"/>
    </xf>
    <xf numFmtId="2" fontId="40" fillId="0" borderId="20" xfId="0" applyNumberFormat="1" applyFont="1" applyFill="1" applyBorder="1" applyAlignment="1">
      <alignment horizontal="center" vertical="center" wrapText="1"/>
    </xf>
    <xf numFmtId="0" fontId="29" fillId="0" borderId="20" xfId="0" applyFont="1" applyFill="1" applyBorder="1" applyAlignment="1">
      <alignment horizontal="left" vertical="top" wrapText="1"/>
    </xf>
    <xf numFmtId="0" fontId="29" fillId="0" borderId="20" xfId="0" applyFont="1" applyFill="1" applyBorder="1" applyAlignment="1">
      <alignment horizontal="left" vertical="center" wrapText="1" shrinkToFit="1"/>
    </xf>
    <xf numFmtId="1" fontId="29" fillId="58" borderId="20" xfId="779" applyNumberFormat="1" applyFont="1" applyFill="1" applyBorder="1" applyAlignment="1">
      <alignment horizontal="center" vertical="center" wrapText="1"/>
    </xf>
    <xf numFmtId="2" fontId="40" fillId="58" borderId="20" xfId="0" applyNumberFormat="1" applyFont="1" applyFill="1" applyBorder="1" applyAlignment="1">
      <alignment horizontal="center" vertical="center"/>
    </xf>
    <xf numFmtId="166" fontId="37" fillId="58" borderId="26" xfId="0" applyNumberFormat="1" applyFont="1" applyFill="1" applyBorder="1" applyAlignment="1">
      <alignment horizontal="center" vertical="center"/>
    </xf>
    <xf numFmtId="2" fontId="37" fillId="0" borderId="20" xfId="779" applyNumberFormat="1" applyFont="1" applyFill="1" applyBorder="1" applyAlignment="1">
      <alignment horizontal="center" vertical="center"/>
    </xf>
    <xf numFmtId="2" fontId="37" fillId="57" borderId="0" xfId="779" applyNumberFormat="1" applyFont="1" applyFill="1"/>
    <xf numFmtId="0" fontId="24" fillId="0" borderId="0" xfId="779" applyFont="1" applyFill="1" applyBorder="1" applyAlignment="1">
      <alignment vertical="center" wrapText="1"/>
    </xf>
    <xf numFmtId="166" fontId="37" fillId="57" borderId="27" xfId="0" applyNumberFormat="1" applyFont="1" applyFill="1" applyBorder="1" applyAlignment="1">
      <alignment horizontal="center" vertical="center"/>
    </xf>
    <xf numFmtId="2" fontId="40" fillId="0" borderId="28" xfId="0" applyNumberFormat="1" applyFont="1" applyFill="1" applyBorder="1" applyAlignment="1">
      <alignment horizontal="center" vertical="center"/>
    </xf>
    <xf numFmtId="0" fontId="29" fillId="0" borderId="28" xfId="0" applyFont="1" applyFill="1" applyBorder="1" applyAlignment="1">
      <alignment horizontal="center" vertical="center"/>
    </xf>
    <xf numFmtId="0" fontId="29" fillId="0" borderId="28" xfId="0" applyFont="1" applyFill="1" applyBorder="1" applyAlignment="1">
      <alignment horizontal="left" vertical="center" wrapText="1"/>
    </xf>
    <xf numFmtId="1" fontId="29" fillId="57" borderId="28" xfId="779" applyNumberFormat="1" applyFont="1" applyFill="1" applyBorder="1" applyAlignment="1">
      <alignment horizontal="center" vertical="center" wrapText="1"/>
    </xf>
    <xf numFmtId="0" fontId="92" fillId="58" borderId="28" xfId="0" applyFont="1" applyFill="1" applyBorder="1" applyAlignment="1">
      <alignment horizontal="right" vertical="center"/>
    </xf>
    <xf numFmtId="0" fontId="92" fillId="58" borderId="20" xfId="0" applyFont="1" applyFill="1" applyBorder="1" applyAlignment="1">
      <alignment horizontal="right" vertical="center" wrapText="1"/>
    </xf>
    <xf numFmtId="0" fontId="92" fillId="58" borderId="20" xfId="0" applyFont="1" applyFill="1" applyBorder="1" applyAlignment="1">
      <alignment horizontal="right" vertical="center"/>
    </xf>
    <xf numFmtId="2" fontId="53" fillId="58" borderId="20" xfId="0" applyNumberFormat="1" applyFont="1" applyFill="1" applyBorder="1" applyAlignment="1">
      <alignment horizontal="center" vertical="center"/>
    </xf>
    <xf numFmtId="166" fontId="37" fillId="58" borderId="29" xfId="0" applyNumberFormat="1" applyFont="1" applyFill="1" applyBorder="1" applyAlignment="1">
      <alignment horizontal="center" vertical="center"/>
    </xf>
    <xf numFmtId="2" fontId="37" fillId="58" borderId="28" xfId="779" applyNumberFormat="1" applyFont="1" applyFill="1" applyBorder="1" applyAlignment="1">
      <alignment horizontal="center" vertical="center" wrapText="1"/>
    </xf>
    <xf numFmtId="2" fontId="37" fillId="58" borderId="28" xfId="0" applyNumberFormat="1" applyFont="1" applyFill="1" applyBorder="1" applyAlignment="1">
      <alignment horizontal="center" vertical="center"/>
    </xf>
    <xf numFmtId="166" fontId="37" fillId="58" borderId="28" xfId="0" applyNumberFormat="1" applyFont="1" applyFill="1" applyBorder="1" applyAlignment="1">
      <alignment horizontal="center" vertical="center"/>
    </xf>
    <xf numFmtId="2" fontId="40" fillId="58" borderId="28" xfId="0" applyNumberFormat="1" applyFont="1" applyFill="1" applyBorder="1" applyAlignment="1">
      <alignment horizontal="center" vertical="center"/>
    </xf>
    <xf numFmtId="0" fontId="91" fillId="58" borderId="28" xfId="0" applyFont="1" applyFill="1" applyBorder="1" applyAlignment="1">
      <alignment horizontal="center" vertical="center"/>
    </xf>
    <xf numFmtId="0" fontId="91" fillId="58" borderId="28" xfId="0" applyFont="1" applyFill="1" applyBorder="1" applyAlignment="1">
      <alignment horizontal="left" vertical="center"/>
    </xf>
    <xf numFmtId="2" fontId="40" fillId="58" borderId="30" xfId="0" applyNumberFormat="1" applyFont="1" applyFill="1" applyBorder="1" applyAlignment="1">
      <alignment horizontal="center" vertical="center"/>
    </xf>
    <xf numFmtId="0" fontId="91" fillId="58" borderId="30" xfId="0" applyFont="1" applyFill="1" applyBorder="1" applyAlignment="1">
      <alignment horizontal="center" vertical="center"/>
    </xf>
    <xf numFmtId="0" fontId="91" fillId="58" borderId="30" xfId="0" applyFont="1" applyFill="1" applyBorder="1" applyAlignment="1">
      <alignment horizontal="left" vertical="center"/>
    </xf>
    <xf numFmtId="0" fontId="29" fillId="57" borderId="30" xfId="779" applyFont="1" applyFill="1" applyBorder="1" applyAlignment="1">
      <alignment horizontal="center" vertical="center" wrapText="1"/>
    </xf>
    <xf numFmtId="0" fontId="41" fillId="58" borderId="20" xfId="0" applyFont="1" applyFill="1" applyBorder="1" applyAlignment="1">
      <alignment horizontal="right" vertical="center"/>
    </xf>
    <xf numFmtId="0" fontId="91" fillId="58" borderId="20" xfId="0" applyFont="1" applyFill="1" applyBorder="1" applyAlignment="1">
      <alignment horizontal="left" vertical="center" wrapText="1"/>
    </xf>
    <xf numFmtId="0" fontId="91" fillId="58" borderId="20" xfId="0" applyFont="1" applyFill="1" applyBorder="1" applyAlignment="1">
      <alignment horizontal="center" vertical="center"/>
    </xf>
    <xf numFmtId="0" fontId="91" fillId="58" borderId="20" xfId="0" applyFont="1" applyFill="1" applyBorder="1" applyAlignment="1">
      <alignment horizontal="left" vertical="center"/>
    </xf>
    <xf numFmtId="2" fontId="40" fillId="0" borderId="31" xfId="0" applyNumberFormat="1" applyFont="1" applyFill="1" applyBorder="1" applyAlignment="1">
      <alignment horizontal="center" vertical="center"/>
    </xf>
    <xf numFmtId="0" fontId="29" fillId="0" borderId="31" xfId="0" applyFont="1" applyFill="1" applyBorder="1" applyAlignment="1">
      <alignment horizontal="left" vertical="center" wrapText="1"/>
    </xf>
    <xf numFmtId="2" fontId="37" fillId="58" borderId="20" xfId="779" applyNumberFormat="1" applyFont="1" applyFill="1" applyBorder="1" applyAlignment="1">
      <alignment horizontal="center" vertical="center"/>
    </xf>
    <xf numFmtId="2" fontId="37" fillId="0" borderId="16" xfId="0" applyNumberFormat="1" applyFont="1" applyFill="1" applyBorder="1" applyAlignment="1">
      <alignment horizontal="center" vertical="center"/>
    </xf>
    <xf numFmtId="2" fontId="37" fillId="0" borderId="32" xfId="779" applyNumberFormat="1" applyFont="1" applyFill="1" applyBorder="1" applyAlignment="1">
      <alignment horizontal="center" vertical="center" wrapText="1"/>
    </xf>
    <xf numFmtId="166" fontId="37" fillId="0" borderId="16" xfId="0" applyNumberFormat="1" applyFont="1" applyFill="1" applyBorder="1" applyAlignment="1">
      <alignment horizontal="center" vertical="center"/>
    </xf>
    <xf numFmtId="166" fontId="37" fillId="0" borderId="33" xfId="0" applyNumberFormat="1" applyFont="1" applyFill="1" applyBorder="1" applyAlignment="1">
      <alignment horizontal="center" vertical="center"/>
    </xf>
    <xf numFmtId="0" fontId="24" fillId="0" borderId="15" xfId="1168" applyFont="1" applyFill="1" applyBorder="1" applyAlignment="1">
      <alignment horizontal="right"/>
    </xf>
    <xf numFmtId="0" fontId="24" fillId="0" borderId="15" xfId="1168" applyFont="1" applyFill="1" applyBorder="1" applyAlignment="1">
      <alignment horizontal="center"/>
    </xf>
    <xf numFmtId="168" fontId="24" fillId="0" borderId="15" xfId="1168" applyNumberFormat="1" applyFont="1" applyFill="1" applyBorder="1" applyAlignment="1">
      <alignment horizontal="center" vertical="center" wrapText="1"/>
    </xf>
    <xf numFmtId="0" fontId="27" fillId="0" borderId="15" xfId="1168" applyFont="1" applyFill="1" applyBorder="1" applyAlignment="1"/>
    <xf numFmtId="168" fontId="27" fillId="0" borderId="15" xfId="1168" applyNumberFormat="1" applyFont="1" applyFill="1" applyBorder="1" applyAlignment="1">
      <alignment horizontal="center" vertical="center" wrapText="1"/>
    </xf>
    <xf numFmtId="0" fontId="25" fillId="0" borderId="0" xfId="1168" applyFont="1" applyFill="1" applyBorder="1" applyAlignment="1">
      <alignment horizontal="center"/>
    </xf>
    <xf numFmtId="167" fontId="25" fillId="0" borderId="0" xfId="1168" applyNumberFormat="1" applyFont="1" applyFill="1" applyBorder="1" applyAlignment="1">
      <alignment horizontal="center" vertical="center" wrapText="1"/>
    </xf>
    <xf numFmtId="0" fontId="27" fillId="0" borderId="15" xfId="1168" applyFont="1" applyFill="1" applyBorder="1" applyAlignment="1">
      <alignment horizontal="left"/>
    </xf>
    <xf numFmtId="0" fontId="25" fillId="0" borderId="15" xfId="1168" applyFont="1" applyFill="1" applyBorder="1" applyAlignment="1">
      <alignment horizontal="left" vertical="center"/>
    </xf>
    <xf numFmtId="0" fontId="25" fillId="58" borderId="15" xfId="1168" applyFont="1" applyFill="1" applyBorder="1" applyAlignment="1">
      <alignment horizontal="center" vertical="center" wrapText="1"/>
    </xf>
    <xf numFmtId="0" fontId="26" fillId="0" borderId="16" xfId="1168" applyFont="1" applyFill="1" applyBorder="1" applyAlignment="1">
      <alignment horizontal="center" vertical="center"/>
    </xf>
    <xf numFmtId="0" fontId="26" fillId="0" borderId="16" xfId="1168" applyFont="1" applyFill="1" applyBorder="1" applyAlignment="1">
      <alignment horizontal="left" vertical="center" wrapText="1"/>
    </xf>
    <xf numFmtId="166" fontId="26" fillId="0" borderId="16" xfId="1168" applyNumberFormat="1" applyFont="1" applyFill="1" applyBorder="1" applyAlignment="1">
      <alignment horizontal="center" vertical="center" wrapText="1"/>
    </xf>
    <xf numFmtId="0" fontId="25" fillId="0" borderId="16" xfId="1168" applyFont="1" applyFill="1" applyBorder="1" applyAlignment="1">
      <alignment horizontal="center"/>
    </xf>
    <xf numFmtId="167" fontId="25" fillId="0" borderId="16" xfId="1168" applyNumberFormat="1" applyFont="1" applyFill="1" applyBorder="1" applyAlignment="1">
      <alignment horizontal="center" vertical="center" wrapText="1"/>
    </xf>
    <xf numFmtId="14" fontId="25" fillId="0" borderId="15" xfId="1168" applyNumberFormat="1" applyFont="1" applyFill="1" applyBorder="1" applyAlignment="1">
      <alignment horizontal="center" vertical="center" wrapText="1"/>
    </xf>
    <xf numFmtId="0" fontId="25" fillId="0" borderId="15" xfId="1168" applyNumberFormat="1" applyFont="1" applyFill="1" applyBorder="1" applyAlignment="1">
      <alignment horizontal="center" vertical="center" wrapText="1"/>
    </xf>
    <xf numFmtId="0" fontId="25" fillId="0" borderId="15" xfId="1168" applyFont="1" applyFill="1" applyBorder="1" applyAlignment="1">
      <alignment horizontal="left" vertical="center" wrapText="1"/>
    </xf>
    <xf numFmtId="0" fontId="25" fillId="0" borderId="15" xfId="1168" applyFont="1" applyFill="1" applyBorder="1" applyAlignment="1">
      <alignment horizontal="center" vertical="center" wrapText="1"/>
    </xf>
    <xf numFmtId="0" fontId="22" fillId="0" borderId="0" xfId="779" applyFont="1" applyFill="1" applyBorder="1" applyAlignment="1">
      <alignment horizontal="center"/>
    </xf>
    <xf numFmtId="0" fontId="17" fillId="0" borderId="0" xfId="779" applyFont="1" applyFill="1" applyBorder="1" applyAlignment="1">
      <alignment horizontal="center"/>
    </xf>
    <xf numFmtId="0" fontId="17" fillId="0" borderId="0" xfId="779" applyFont="1" applyFill="1" applyBorder="1" applyAlignment="1">
      <alignment horizontal="center" vertical="center" wrapText="1"/>
    </xf>
    <xf numFmtId="0" fontId="23" fillId="0" borderId="0" xfId="779" applyFont="1" applyFill="1" applyBorder="1" applyAlignment="1">
      <alignment horizontal="center" vertical="center"/>
    </xf>
    <xf numFmtId="0" fontId="24" fillId="0" borderId="0" xfId="779" applyFont="1" applyFill="1" applyBorder="1" applyAlignment="1">
      <alignment horizontal="center" vertical="center" wrapText="1"/>
    </xf>
    <xf numFmtId="0" fontId="25" fillId="0" borderId="15" xfId="779" applyFont="1" applyFill="1" applyBorder="1" applyAlignment="1">
      <alignment horizontal="center" vertical="center" wrapText="1"/>
    </xf>
    <xf numFmtId="0" fontId="24" fillId="0" borderId="0" xfId="779" applyFont="1" applyFill="1" applyBorder="1" applyAlignment="1">
      <alignment horizontal="center" wrapText="1"/>
    </xf>
    <xf numFmtId="167" fontId="25" fillId="0" borderId="15" xfId="1168" applyNumberFormat="1" applyFont="1" applyFill="1" applyBorder="1" applyAlignment="1">
      <alignment horizontal="center" vertical="center" wrapText="1"/>
    </xf>
    <xf numFmtId="0" fontId="24" fillId="0" borderId="15" xfId="1168" applyFont="1" applyFill="1" applyBorder="1" applyAlignment="1"/>
    <xf numFmtId="0" fontId="24" fillId="0" borderId="15" xfId="1168" applyFont="1" applyFill="1" applyBorder="1" applyAlignment="1">
      <alignment horizontal="left"/>
    </xf>
    <xf numFmtId="0" fontId="33" fillId="0" borderId="15" xfId="1168" applyFont="1" applyFill="1" applyBorder="1" applyAlignment="1">
      <alignment horizontal="right"/>
    </xf>
    <xf numFmtId="4" fontId="33" fillId="0" borderId="15" xfId="1168" applyNumberFormat="1" applyFont="1" applyFill="1" applyBorder="1" applyAlignment="1">
      <alignment horizontal="center" vertical="center" wrapText="1"/>
    </xf>
    <xf numFmtId="0" fontId="30" fillId="0" borderId="0" xfId="779" applyFont="1" applyFill="1" applyBorder="1" applyAlignment="1">
      <alignment horizontal="center" vertical="center"/>
    </xf>
    <xf numFmtId="166" fontId="31" fillId="0" borderId="0" xfId="779" applyNumberFormat="1" applyFont="1" applyFill="1" applyBorder="1" applyAlignment="1">
      <alignment horizontal="center" vertical="center"/>
    </xf>
    <xf numFmtId="0" fontId="28" fillId="0" borderId="0" xfId="779" applyFont="1" applyFill="1" applyBorder="1" applyAlignment="1">
      <alignment horizontal="left" vertical="center"/>
    </xf>
    <xf numFmtId="166" fontId="28" fillId="0" borderId="0" xfId="779" applyNumberFormat="1" applyFont="1" applyFill="1" applyBorder="1" applyAlignment="1">
      <alignment horizontal="center" vertical="center"/>
    </xf>
    <xf numFmtId="14" fontId="29" fillId="0" borderId="0" xfId="779" applyNumberFormat="1" applyFont="1" applyFill="1" applyBorder="1" applyAlignment="1">
      <alignment horizontal="center" vertical="center"/>
    </xf>
    <xf numFmtId="166" fontId="37" fillId="0" borderId="0" xfId="0" applyNumberFormat="1" applyFont="1" applyAlignment="1">
      <alignment horizontal="center" vertical="center"/>
    </xf>
    <xf numFmtId="0" fontId="28" fillId="0" borderId="0" xfId="779" applyFont="1" applyFill="1" applyBorder="1" applyAlignment="1">
      <alignment horizontal="left" vertical="center" wrapText="1"/>
    </xf>
    <xf numFmtId="0" fontId="24" fillId="0" borderId="17" xfId="779" applyFont="1" applyFill="1" applyBorder="1" applyAlignment="1">
      <alignment horizontal="center" vertical="center" wrapText="1"/>
    </xf>
    <xf numFmtId="0" fontId="45" fillId="0" borderId="16" xfId="779" applyFont="1" applyBorder="1" applyAlignment="1">
      <alignment horizontal="right" vertical="center"/>
    </xf>
    <xf numFmtId="0" fontId="27" fillId="0" borderId="15" xfId="779" applyFont="1" applyBorder="1" applyAlignment="1">
      <alignment horizontal="center" vertical="center" wrapText="1"/>
    </xf>
    <xf numFmtId="0" fontId="35" fillId="0" borderId="15" xfId="779" applyFont="1" applyBorder="1" applyAlignment="1">
      <alignment horizontal="center" vertical="center"/>
    </xf>
    <xf numFmtId="0" fontId="36" fillId="58" borderId="16" xfId="779" applyNumberFormat="1" applyFont="1" applyFill="1" applyBorder="1" applyAlignment="1">
      <alignment vertical="center" wrapText="1"/>
    </xf>
    <xf numFmtId="0" fontId="25" fillId="0" borderId="16" xfId="779" applyFont="1" applyBorder="1" applyAlignment="1">
      <alignment horizontal="right" vertical="center"/>
    </xf>
    <xf numFmtId="0" fontId="25" fillId="0" borderId="34" xfId="779" applyFont="1" applyBorder="1" applyAlignment="1">
      <alignment horizontal="center" vertical="center" wrapText="1"/>
    </xf>
    <xf numFmtId="0" fontId="25" fillId="0" borderId="0" xfId="779" applyFont="1" applyBorder="1" applyAlignment="1">
      <alignment horizontal="center" vertical="center" wrapText="1"/>
    </xf>
    <xf numFmtId="0" fontId="25" fillId="0" borderId="35" xfId="779" applyFont="1" applyBorder="1" applyAlignment="1">
      <alignment horizontal="center" vertical="center" wrapText="1"/>
    </xf>
    <xf numFmtId="0" fontId="25" fillId="0" borderId="36" xfId="779" applyFont="1" applyBorder="1" applyAlignment="1">
      <alignment horizontal="center" vertical="center" wrapText="1"/>
    </xf>
    <xf numFmtId="0" fontId="25" fillId="0" borderId="37" xfId="779" applyFont="1" applyBorder="1" applyAlignment="1">
      <alignment horizontal="center" vertical="center" wrapText="1"/>
    </xf>
    <xf numFmtId="0" fontId="25" fillId="0" borderId="38" xfId="779" applyFont="1" applyBorder="1" applyAlignment="1">
      <alignment horizontal="center" vertical="center" wrapText="1"/>
    </xf>
    <xf numFmtId="0" fontId="25" fillId="0" borderId="39" xfId="779" applyFont="1" applyBorder="1" applyAlignment="1">
      <alignment horizontal="center" vertical="center" wrapText="1"/>
    </xf>
    <xf numFmtId="0" fontId="25" fillId="0" borderId="40" xfId="779" applyFont="1" applyBorder="1" applyAlignment="1">
      <alignment horizontal="center" vertical="center" wrapText="1"/>
    </xf>
    <xf numFmtId="0" fontId="25" fillId="0" borderId="41" xfId="779" applyFont="1" applyBorder="1" applyAlignment="1">
      <alignment horizontal="center" vertical="center" wrapText="1"/>
    </xf>
    <xf numFmtId="0" fontId="25" fillId="0" borderId="42" xfId="779" applyFont="1" applyBorder="1" applyAlignment="1">
      <alignment horizontal="center" vertical="center" wrapText="1"/>
    </xf>
    <xf numFmtId="0" fontId="25" fillId="0" borderId="32" xfId="779" applyFont="1" applyBorder="1" applyAlignment="1">
      <alignment horizontal="center" vertical="center" wrapText="1"/>
    </xf>
    <xf numFmtId="0" fontId="25" fillId="0" borderId="43" xfId="779" applyFont="1" applyBorder="1" applyAlignment="1">
      <alignment horizontal="center" vertical="center" wrapText="1"/>
    </xf>
    <xf numFmtId="166" fontId="27" fillId="0" borderId="15" xfId="779" applyNumberFormat="1" applyFont="1" applyBorder="1" applyAlignment="1">
      <alignment horizontal="center" vertical="center"/>
    </xf>
    <xf numFmtId="0" fontId="36" fillId="0" borderId="16" xfId="779" applyFont="1" applyBorder="1" applyAlignment="1">
      <alignment horizontal="right" vertical="center"/>
    </xf>
    <xf numFmtId="14" fontId="34" fillId="0" borderId="18" xfId="779" applyNumberFormat="1" applyFont="1" applyFill="1" applyBorder="1" applyAlignment="1">
      <alignment horizontal="center" vertical="center"/>
    </xf>
    <xf numFmtId="0" fontId="34" fillId="0" borderId="18" xfId="779" applyNumberFormat="1" applyFont="1" applyFill="1" applyBorder="1" applyAlignment="1">
      <alignment horizontal="center" vertical="center"/>
    </xf>
    <xf numFmtId="0" fontId="27" fillId="0" borderId="0" xfId="779" applyFont="1" applyBorder="1" applyAlignment="1">
      <alignment horizontal="center" vertical="center" wrapText="1"/>
    </xf>
    <xf numFmtId="0" fontId="27" fillId="0" borderId="15" xfId="779" applyFont="1" applyFill="1" applyBorder="1" applyAlignment="1">
      <alignment horizontal="center" vertical="center" wrapText="1"/>
    </xf>
    <xf numFmtId="0" fontId="39" fillId="0" borderId="21" xfId="779" applyFont="1" applyFill="1" applyBorder="1" applyAlignment="1">
      <alignment horizontal="right" vertical="center" wrapText="1"/>
    </xf>
    <xf numFmtId="0" fontId="39" fillId="57" borderId="44" xfId="0" applyFont="1" applyFill="1" applyBorder="1" applyAlignment="1">
      <alignment horizontal="center" vertical="center" wrapText="1"/>
    </xf>
    <xf numFmtId="0" fontId="39" fillId="57" borderId="31" xfId="0" applyFont="1" applyFill="1" applyBorder="1" applyAlignment="1">
      <alignment horizontal="center" vertical="center" wrapText="1"/>
    </xf>
    <xf numFmtId="0" fontId="39" fillId="57" borderId="45" xfId="0" applyFont="1" applyFill="1" applyBorder="1" applyAlignment="1">
      <alignment horizontal="center" vertical="center" wrapText="1"/>
    </xf>
    <xf numFmtId="0" fontId="41" fillId="58" borderId="44" xfId="0" applyFont="1" applyFill="1" applyBorder="1" applyAlignment="1">
      <alignment horizontal="center" vertical="center" wrapText="1"/>
    </xf>
    <xf numFmtId="0" fontId="41" fillId="58" borderId="31" xfId="0" applyFont="1" applyFill="1" applyBorder="1" applyAlignment="1">
      <alignment horizontal="center" vertical="center" wrapText="1"/>
    </xf>
    <xf numFmtId="0" fontId="41" fillId="58" borderId="45" xfId="0" applyFont="1" applyFill="1" applyBorder="1" applyAlignment="1">
      <alignment horizontal="center" vertical="center" wrapText="1"/>
    </xf>
    <xf numFmtId="0" fontId="39" fillId="0" borderId="22" xfId="779" applyFont="1" applyFill="1" applyBorder="1" applyAlignment="1">
      <alignment horizontal="right" vertical="center" wrapText="1"/>
    </xf>
    <xf numFmtId="0" fontId="39" fillId="0" borderId="46" xfId="0" applyFont="1" applyFill="1" applyBorder="1" applyAlignment="1">
      <alignment horizontal="center" vertical="center" wrapText="1"/>
    </xf>
    <xf numFmtId="0" fontId="39" fillId="57" borderId="47" xfId="0" applyFont="1" applyFill="1" applyBorder="1" applyAlignment="1">
      <alignment horizontal="center" vertical="center" wrapText="1"/>
    </xf>
    <xf numFmtId="0" fontId="39" fillId="57" borderId="22" xfId="0" applyFont="1" applyFill="1" applyBorder="1" applyAlignment="1">
      <alignment horizontal="center" vertical="center" wrapText="1"/>
    </xf>
    <xf numFmtId="0" fontId="41" fillId="57" borderId="48" xfId="0" applyFont="1" applyFill="1" applyBorder="1" applyAlignment="1">
      <alignment horizontal="center" vertical="center" wrapText="1"/>
    </xf>
    <xf numFmtId="0" fontId="41" fillId="57" borderId="49" xfId="0" applyFont="1" applyFill="1" applyBorder="1" applyAlignment="1">
      <alignment horizontal="center" vertical="center" wrapText="1"/>
    </xf>
    <xf numFmtId="0" fontId="41" fillId="57" borderId="50" xfId="0" applyFont="1" applyFill="1" applyBorder="1" applyAlignment="1">
      <alignment horizontal="center" vertical="center" wrapText="1"/>
    </xf>
    <xf numFmtId="1" fontId="39" fillId="0" borderId="21" xfId="779" applyNumberFormat="1" applyFont="1" applyFill="1" applyBorder="1" applyAlignment="1">
      <alignment horizontal="center" vertical="center" textRotation="90" wrapText="1" shrinkToFit="1"/>
    </xf>
    <xf numFmtId="166" fontId="39" fillId="0" borderId="21" xfId="779" applyNumberFormat="1" applyFont="1" applyFill="1" applyBorder="1" applyAlignment="1">
      <alignment horizontal="left" vertical="center" wrapText="1" shrinkToFit="1"/>
    </xf>
    <xf numFmtId="166" fontId="39" fillId="0" borderId="21" xfId="779" applyNumberFormat="1" applyFont="1" applyFill="1" applyBorder="1" applyAlignment="1">
      <alignment horizontal="center" vertical="center"/>
    </xf>
    <xf numFmtId="166" fontId="39" fillId="0" borderId="21" xfId="779" applyNumberFormat="1" applyFont="1" applyFill="1" applyBorder="1" applyAlignment="1">
      <alignment horizontal="center" vertical="center" wrapText="1" shrinkToFit="1"/>
    </xf>
    <xf numFmtId="0" fontId="38" fillId="0" borderId="0" xfId="779" applyFont="1" applyFill="1" applyBorder="1" applyAlignment="1">
      <alignment horizontal="center" vertical="center"/>
    </xf>
    <xf numFmtId="0" fontId="37" fillId="0" borderId="0" xfId="779" applyFont="1" applyFill="1" applyBorder="1" applyAlignment="1">
      <alignment horizontal="center" vertical="center"/>
    </xf>
    <xf numFmtId="0" fontId="34" fillId="0" borderId="15" xfId="779" applyFont="1" applyFill="1" applyBorder="1" applyAlignment="1">
      <alignment horizontal="center" vertical="center"/>
    </xf>
    <xf numFmtId="166" fontId="34" fillId="0" borderId="15" xfId="779" applyNumberFormat="1" applyFont="1" applyFill="1" applyBorder="1" applyAlignment="1">
      <alignment horizontal="center" vertical="center" wrapText="1"/>
    </xf>
    <xf numFmtId="166" fontId="34" fillId="0" borderId="15" xfId="779" applyNumberFormat="1" applyFont="1" applyFill="1" applyBorder="1" applyAlignment="1">
      <alignment horizontal="center" vertical="center"/>
    </xf>
    <xf numFmtId="14" fontId="29" fillId="0" borderId="18" xfId="779" applyNumberFormat="1" applyFont="1" applyFill="1" applyBorder="1" applyAlignment="1">
      <alignment horizontal="center" vertical="center"/>
    </xf>
    <xf numFmtId="0" fontId="39" fillId="0" borderId="53"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58" borderId="22" xfId="0" applyFont="1" applyFill="1" applyBorder="1" applyAlignment="1">
      <alignment horizontal="center" vertical="center" wrapText="1"/>
    </xf>
    <xf numFmtId="0" fontId="41" fillId="57" borderId="46" xfId="0" applyFont="1" applyFill="1" applyBorder="1" applyAlignment="1">
      <alignment horizontal="center" vertical="center" wrapText="1"/>
    </xf>
    <xf numFmtId="0" fontId="39" fillId="0" borderId="51" xfId="0" applyFont="1" applyFill="1" applyBorder="1" applyAlignment="1">
      <alignment horizontal="center" vertical="center" wrapText="1"/>
    </xf>
    <xf numFmtId="0" fontId="39" fillId="0" borderId="52" xfId="0" applyFont="1" applyFill="1" applyBorder="1" applyAlignment="1">
      <alignment horizontal="center" vertical="center" wrapText="1"/>
    </xf>
    <xf numFmtId="0" fontId="39" fillId="57" borderId="56" xfId="0" applyFont="1" applyFill="1" applyBorder="1" applyAlignment="1">
      <alignment horizontal="center" vertical="center" wrapText="1"/>
    </xf>
    <xf numFmtId="0" fontId="39" fillId="57" borderId="57" xfId="0" applyFont="1" applyFill="1" applyBorder="1" applyAlignment="1">
      <alignment horizontal="center" vertical="center" wrapText="1"/>
    </xf>
    <xf numFmtId="0" fontId="39" fillId="57" borderId="58" xfId="0" applyFont="1" applyFill="1" applyBorder="1" applyAlignment="1">
      <alignment horizontal="center" vertical="center" wrapText="1"/>
    </xf>
    <xf numFmtId="166" fontId="39" fillId="0" borderId="15" xfId="779" applyNumberFormat="1" applyFont="1" applyFill="1" applyBorder="1" applyAlignment="1">
      <alignment horizontal="center" vertical="center"/>
    </xf>
    <xf numFmtId="14" fontId="29" fillId="0" borderId="19" xfId="779" applyNumberFormat="1" applyFont="1" applyFill="1" applyBorder="1" applyAlignment="1">
      <alignment horizontal="center" vertical="center"/>
    </xf>
    <xf numFmtId="1" fontId="39" fillId="0" borderId="39" xfId="779" applyNumberFormat="1" applyFont="1" applyFill="1" applyBorder="1" applyAlignment="1">
      <alignment horizontal="center" vertical="center" textRotation="90" wrapText="1" shrinkToFit="1"/>
    </xf>
    <xf numFmtId="1" fontId="39" fillId="0" borderId="40" xfId="779" applyNumberFormat="1" applyFont="1" applyFill="1" applyBorder="1" applyAlignment="1">
      <alignment horizontal="center" vertical="center" textRotation="90" wrapText="1" shrinkToFit="1"/>
    </xf>
    <xf numFmtId="166" fontId="39" fillId="0" borderId="39" xfId="779" applyNumberFormat="1" applyFont="1" applyFill="1" applyBorder="1" applyAlignment="1">
      <alignment horizontal="left" vertical="center" wrapText="1" shrinkToFit="1"/>
    </xf>
    <xf numFmtId="166" fontId="39" fillId="0" borderId="40" xfId="779" applyNumberFormat="1" applyFont="1" applyFill="1" applyBorder="1" applyAlignment="1">
      <alignment horizontal="left" vertical="center" wrapText="1" shrinkToFit="1"/>
    </xf>
    <xf numFmtId="166" fontId="39" fillId="0" borderId="41" xfId="779" applyNumberFormat="1" applyFont="1" applyFill="1" applyBorder="1" applyAlignment="1">
      <alignment horizontal="center" vertical="center"/>
    </xf>
    <xf numFmtId="166" fontId="39" fillId="0" borderId="42" xfId="779" applyNumberFormat="1" applyFont="1" applyFill="1" applyBorder="1" applyAlignment="1">
      <alignment horizontal="center" vertical="center"/>
    </xf>
    <xf numFmtId="166" fontId="39" fillId="0" borderId="32" xfId="779" applyNumberFormat="1" applyFont="1" applyFill="1" applyBorder="1" applyAlignment="1">
      <alignment horizontal="center" vertical="center"/>
    </xf>
    <xf numFmtId="166" fontId="39" fillId="0" borderId="41" xfId="779" applyNumberFormat="1" applyFont="1" applyFill="1" applyBorder="1" applyAlignment="1">
      <alignment horizontal="center" vertical="center" wrapText="1" shrinkToFit="1"/>
    </xf>
    <xf numFmtId="166" fontId="39" fillId="0" borderId="42" xfId="779" applyNumberFormat="1" applyFont="1" applyFill="1" applyBorder="1" applyAlignment="1">
      <alignment horizontal="center" vertical="center" wrapText="1" shrinkToFit="1"/>
    </xf>
    <xf numFmtId="166" fontId="39" fillId="0" borderId="32" xfId="779" applyNumberFormat="1" applyFont="1" applyFill="1" applyBorder="1" applyAlignment="1">
      <alignment horizontal="center" vertical="center" wrapText="1" shrinkToFit="1"/>
    </xf>
    <xf numFmtId="14" fontId="39" fillId="0" borderId="22" xfId="779" applyNumberFormat="1" applyFont="1" applyFill="1" applyBorder="1" applyAlignment="1">
      <alignment horizontal="right" vertical="center" wrapText="1"/>
    </xf>
    <xf numFmtId="0" fontId="39" fillId="0" borderId="39" xfId="779" applyFont="1" applyFill="1" applyBorder="1" applyAlignment="1">
      <alignment horizontal="center" vertical="center" wrapText="1"/>
    </xf>
  </cellXfs>
  <cellStyles count="1350">
    <cellStyle name="_UAS_VS" xfId="1" xr:uid="{00000000-0005-0000-0000-000000000000}"/>
    <cellStyle name="_UAS_VS 2" xfId="2" xr:uid="{00000000-0005-0000-0000-000001000000}"/>
    <cellStyle name="1. izcēlums" xfId="3" xr:uid="{00000000-0005-0000-0000-000002000000}"/>
    <cellStyle name="1. izcēlums 2" xfId="4" xr:uid="{00000000-0005-0000-0000-000003000000}"/>
    <cellStyle name="1. izcēlums 2 2" xfId="5" xr:uid="{00000000-0005-0000-0000-000004000000}"/>
    <cellStyle name="1. izcēlums 3" xfId="6" xr:uid="{00000000-0005-0000-0000-000005000000}"/>
    <cellStyle name="2. izcēlums" xfId="7" xr:uid="{00000000-0005-0000-0000-000006000000}"/>
    <cellStyle name="2. izcēlums 2" xfId="8" xr:uid="{00000000-0005-0000-0000-000007000000}"/>
    <cellStyle name="20% - Accent1 10" xfId="9" xr:uid="{00000000-0005-0000-0000-000008000000}"/>
    <cellStyle name="20% - Accent1 11" xfId="10" xr:uid="{00000000-0005-0000-0000-000009000000}"/>
    <cellStyle name="20% - Accent1 12" xfId="11" xr:uid="{00000000-0005-0000-0000-00000A000000}"/>
    <cellStyle name="20% - Accent1 13" xfId="12" xr:uid="{00000000-0005-0000-0000-00000B000000}"/>
    <cellStyle name="20% - Accent1 14" xfId="13" xr:uid="{00000000-0005-0000-0000-00000C000000}"/>
    <cellStyle name="20% - Accent1 15" xfId="14" xr:uid="{00000000-0005-0000-0000-00000D000000}"/>
    <cellStyle name="20% - Accent1 16" xfId="15" xr:uid="{00000000-0005-0000-0000-00000E000000}"/>
    <cellStyle name="20% - Accent1 17"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3" xfId="21" xr:uid="{00000000-0005-0000-0000-000014000000}"/>
    <cellStyle name="20% - Accent1 2 4" xfId="22" xr:uid="{00000000-0005-0000-0000-000015000000}"/>
    <cellStyle name="20% - Accent1 20" xfId="23" xr:uid="{00000000-0005-0000-0000-000016000000}"/>
    <cellStyle name="20% - Accent1 21" xfId="24" xr:uid="{00000000-0005-0000-0000-000017000000}"/>
    <cellStyle name="20% - Accent1 22" xfId="25" xr:uid="{00000000-0005-0000-0000-000018000000}"/>
    <cellStyle name="20% - Accent1 23" xfId="26" xr:uid="{00000000-0005-0000-0000-000019000000}"/>
    <cellStyle name="20% - Accent1 24" xfId="27" xr:uid="{00000000-0005-0000-0000-00001A000000}"/>
    <cellStyle name="20% - Accent1 25" xfId="28" xr:uid="{00000000-0005-0000-0000-00001B000000}"/>
    <cellStyle name="20% - Accent1 3" xfId="29" xr:uid="{00000000-0005-0000-0000-00001C000000}"/>
    <cellStyle name="20% - Accent1 3 2" xfId="30" xr:uid="{00000000-0005-0000-0000-00001D000000}"/>
    <cellStyle name="20% - Accent1 3 3" xfId="31" xr:uid="{00000000-0005-0000-0000-00001E000000}"/>
    <cellStyle name="20% - Accent1 4" xfId="32" xr:uid="{00000000-0005-0000-0000-00001F000000}"/>
    <cellStyle name="20% - Accent1 4 2" xfId="33" xr:uid="{00000000-0005-0000-0000-000020000000}"/>
    <cellStyle name="20% - Accent1 4 3" xfId="34" xr:uid="{00000000-0005-0000-0000-000021000000}"/>
    <cellStyle name="20% - Accent1 5" xfId="35" xr:uid="{00000000-0005-0000-0000-000022000000}"/>
    <cellStyle name="20% - Accent1 5 2" xfId="36" xr:uid="{00000000-0005-0000-0000-000023000000}"/>
    <cellStyle name="20% - Accent1 5 3" xfId="37" xr:uid="{00000000-0005-0000-0000-000024000000}"/>
    <cellStyle name="20% - Accent1 6" xfId="38" xr:uid="{00000000-0005-0000-0000-000025000000}"/>
    <cellStyle name="20% - Accent1 6 2" xfId="39" xr:uid="{00000000-0005-0000-0000-000026000000}"/>
    <cellStyle name="20% - Accent1 6 3" xfId="40" xr:uid="{00000000-0005-0000-0000-000027000000}"/>
    <cellStyle name="20% - Accent1 7" xfId="41" xr:uid="{00000000-0005-0000-0000-000028000000}"/>
    <cellStyle name="20% - Accent1 7 2" xfId="42" xr:uid="{00000000-0005-0000-0000-000029000000}"/>
    <cellStyle name="20% - Accent1 8" xfId="43" xr:uid="{00000000-0005-0000-0000-00002A000000}"/>
    <cellStyle name="20% - Accent1 9" xfId="44" xr:uid="{00000000-0005-0000-0000-00002B000000}"/>
    <cellStyle name="20% - Accent2 10" xfId="45" xr:uid="{00000000-0005-0000-0000-00002C000000}"/>
    <cellStyle name="20% - Accent2 2" xfId="46" xr:uid="{00000000-0005-0000-0000-00002D000000}"/>
    <cellStyle name="20% - Accent2 2 2" xfId="47" xr:uid="{00000000-0005-0000-0000-00002E000000}"/>
    <cellStyle name="20% - Accent2 2 3" xfId="48" xr:uid="{00000000-0005-0000-0000-00002F000000}"/>
    <cellStyle name="20% - Accent2 2 4" xfId="49" xr:uid="{00000000-0005-0000-0000-000030000000}"/>
    <cellStyle name="20% - Accent2 2 5" xfId="50" xr:uid="{00000000-0005-0000-0000-000031000000}"/>
    <cellStyle name="20% - Accent2 3" xfId="51" xr:uid="{00000000-0005-0000-0000-000032000000}"/>
    <cellStyle name="20% - Accent2 4" xfId="52" xr:uid="{00000000-0005-0000-0000-000033000000}"/>
    <cellStyle name="20% - Accent2 5" xfId="53" xr:uid="{00000000-0005-0000-0000-000034000000}"/>
    <cellStyle name="20% - Accent2 6" xfId="54" xr:uid="{00000000-0005-0000-0000-000035000000}"/>
    <cellStyle name="20% - Accent2 7" xfId="55" xr:uid="{00000000-0005-0000-0000-000036000000}"/>
    <cellStyle name="20% - Accent2 8" xfId="56" xr:uid="{00000000-0005-0000-0000-000037000000}"/>
    <cellStyle name="20% - Accent2 9" xfId="57" xr:uid="{00000000-0005-0000-0000-000038000000}"/>
    <cellStyle name="20% - Accent3 10" xfId="58" xr:uid="{00000000-0005-0000-0000-000039000000}"/>
    <cellStyle name="20% - Accent3 2" xfId="59" xr:uid="{00000000-0005-0000-0000-00003A000000}"/>
    <cellStyle name="20% - Accent3 2 2" xfId="60" xr:uid="{00000000-0005-0000-0000-00003B000000}"/>
    <cellStyle name="20% - Accent3 2 3" xfId="61" xr:uid="{00000000-0005-0000-0000-00003C000000}"/>
    <cellStyle name="20% - Accent3 2 4" xfId="62" xr:uid="{00000000-0005-0000-0000-00003D000000}"/>
    <cellStyle name="20% - Accent3 2 5" xfId="63" xr:uid="{00000000-0005-0000-0000-00003E000000}"/>
    <cellStyle name="20% - Accent3 3" xfId="64" xr:uid="{00000000-0005-0000-0000-00003F000000}"/>
    <cellStyle name="20% - Accent3 4" xfId="65" xr:uid="{00000000-0005-0000-0000-000040000000}"/>
    <cellStyle name="20% - Accent3 5" xfId="66" xr:uid="{00000000-0005-0000-0000-000041000000}"/>
    <cellStyle name="20% - Accent3 6" xfId="67" xr:uid="{00000000-0005-0000-0000-000042000000}"/>
    <cellStyle name="20% - Accent3 7" xfId="68" xr:uid="{00000000-0005-0000-0000-000043000000}"/>
    <cellStyle name="20% - Accent3 8" xfId="69" xr:uid="{00000000-0005-0000-0000-000044000000}"/>
    <cellStyle name="20% - Accent3 9" xfId="70" xr:uid="{00000000-0005-0000-0000-000045000000}"/>
    <cellStyle name="20% - Accent4 10" xfId="71" xr:uid="{00000000-0005-0000-0000-000046000000}"/>
    <cellStyle name="20% - Accent4 11" xfId="72" xr:uid="{00000000-0005-0000-0000-000047000000}"/>
    <cellStyle name="20% - Accent4 12" xfId="73" xr:uid="{00000000-0005-0000-0000-000048000000}"/>
    <cellStyle name="20% - Accent4 13" xfId="74" xr:uid="{00000000-0005-0000-0000-000049000000}"/>
    <cellStyle name="20% - Accent4 14" xfId="75" xr:uid="{00000000-0005-0000-0000-00004A000000}"/>
    <cellStyle name="20% - Accent4 15" xfId="76" xr:uid="{00000000-0005-0000-0000-00004B000000}"/>
    <cellStyle name="20% - Accent4 16" xfId="77" xr:uid="{00000000-0005-0000-0000-00004C000000}"/>
    <cellStyle name="20% - Accent4 17" xfId="78" xr:uid="{00000000-0005-0000-0000-00004D000000}"/>
    <cellStyle name="20% - Accent4 18" xfId="79" xr:uid="{00000000-0005-0000-0000-00004E000000}"/>
    <cellStyle name="20% - Accent4 19" xfId="80" xr:uid="{00000000-0005-0000-0000-00004F000000}"/>
    <cellStyle name="20% - Accent4 2" xfId="81" xr:uid="{00000000-0005-0000-0000-000050000000}"/>
    <cellStyle name="20% - Accent4 2 2" xfId="82" xr:uid="{00000000-0005-0000-0000-000051000000}"/>
    <cellStyle name="20% - Accent4 2 3" xfId="83" xr:uid="{00000000-0005-0000-0000-000052000000}"/>
    <cellStyle name="20% - Accent4 2 4" xfId="84" xr:uid="{00000000-0005-0000-0000-000053000000}"/>
    <cellStyle name="20% - Accent4 2 5" xfId="85" xr:uid="{00000000-0005-0000-0000-000054000000}"/>
    <cellStyle name="20% - Accent4 2 6" xfId="86" xr:uid="{00000000-0005-0000-0000-000055000000}"/>
    <cellStyle name="20% - Accent4 2 7" xfId="87" xr:uid="{00000000-0005-0000-0000-000056000000}"/>
    <cellStyle name="20% - Accent4 20" xfId="88" xr:uid="{00000000-0005-0000-0000-000057000000}"/>
    <cellStyle name="20% - Accent4 21" xfId="89" xr:uid="{00000000-0005-0000-0000-000058000000}"/>
    <cellStyle name="20% - Accent4 22" xfId="90" xr:uid="{00000000-0005-0000-0000-000059000000}"/>
    <cellStyle name="20% - Accent4 23" xfId="91" xr:uid="{00000000-0005-0000-0000-00005A000000}"/>
    <cellStyle name="20% - Accent4 24" xfId="92" xr:uid="{00000000-0005-0000-0000-00005B000000}"/>
    <cellStyle name="20% - Accent4 25" xfId="93" xr:uid="{00000000-0005-0000-0000-00005C000000}"/>
    <cellStyle name="20% - Accent4 3" xfId="94" xr:uid="{00000000-0005-0000-0000-00005D000000}"/>
    <cellStyle name="20% - Accent4 3 2" xfId="95" xr:uid="{00000000-0005-0000-0000-00005E000000}"/>
    <cellStyle name="20% - Accent4 3 3" xfId="96" xr:uid="{00000000-0005-0000-0000-00005F000000}"/>
    <cellStyle name="20% - Accent4 4" xfId="97" xr:uid="{00000000-0005-0000-0000-000060000000}"/>
    <cellStyle name="20% - Accent4 4 2" xfId="98" xr:uid="{00000000-0005-0000-0000-000061000000}"/>
    <cellStyle name="20% - Accent4 4 3" xfId="99" xr:uid="{00000000-0005-0000-0000-000062000000}"/>
    <cellStyle name="20% - Accent4 5" xfId="100" xr:uid="{00000000-0005-0000-0000-000063000000}"/>
    <cellStyle name="20% - Accent4 5 2" xfId="101" xr:uid="{00000000-0005-0000-0000-000064000000}"/>
    <cellStyle name="20% - Accent4 5 3" xfId="102" xr:uid="{00000000-0005-0000-0000-000065000000}"/>
    <cellStyle name="20% - Accent4 6" xfId="103" xr:uid="{00000000-0005-0000-0000-000066000000}"/>
    <cellStyle name="20% - Accent4 6 2" xfId="104" xr:uid="{00000000-0005-0000-0000-000067000000}"/>
    <cellStyle name="20% - Accent4 6 3" xfId="105" xr:uid="{00000000-0005-0000-0000-000068000000}"/>
    <cellStyle name="20% - Accent4 7" xfId="106" xr:uid="{00000000-0005-0000-0000-000069000000}"/>
    <cellStyle name="20% - Accent4 7 2" xfId="107" xr:uid="{00000000-0005-0000-0000-00006A000000}"/>
    <cellStyle name="20% - Accent4 8" xfId="108" xr:uid="{00000000-0005-0000-0000-00006B000000}"/>
    <cellStyle name="20% - Accent4 9" xfId="109" xr:uid="{00000000-0005-0000-0000-00006C000000}"/>
    <cellStyle name="20% - Accent5 10" xfId="110" xr:uid="{00000000-0005-0000-0000-00006D000000}"/>
    <cellStyle name="20% - Accent5 11" xfId="111" xr:uid="{00000000-0005-0000-0000-00006E000000}"/>
    <cellStyle name="20% - Accent5 12" xfId="112" xr:uid="{00000000-0005-0000-0000-00006F000000}"/>
    <cellStyle name="20% - Accent5 13" xfId="113" xr:uid="{00000000-0005-0000-0000-000070000000}"/>
    <cellStyle name="20% - Accent5 14" xfId="114" xr:uid="{00000000-0005-0000-0000-000071000000}"/>
    <cellStyle name="20% - Accent5 15" xfId="115" xr:uid="{00000000-0005-0000-0000-000072000000}"/>
    <cellStyle name="20% - Accent5 16" xfId="116" xr:uid="{00000000-0005-0000-0000-000073000000}"/>
    <cellStyle name="20% - Accent5 17" xfId="117" xr:uid="{00000000-0005-0000-0000-000074000000}"/>
    <cellStyle name="20% - Accent5 18" xfId="118" xr:uid="{00000000-0005-0000-0000-000075000000}"/>
    <cellStyle name="20% - Accent5 19" xfId="119" xr:uid="{00000000-0005-0000-0000-000076000000}"/>
    <cellStyle name="20% - Accent5 2" xfId="120" xr:uid="{00000000-0005-0000-0000-000077000000}"/>
    <cellStyle name="20% - Accent5 2 2" xfId="121" xr:uid="{00000000-0005-0000-0000-000078000000}"/>
    <cellStyle name="20% - Accent5 2 3" xfId="122" xr:uid="{00000000-0005-0000-0000-000079000000}"/>
    <cellStyle name="20% - Accent5 2 4" xfId="123" xr:uid="{00000000-0005-0000-0000-00007A000000}"/>
    <cellStyle name="20% - Accent5 20" xfId="124" xr:uid="{00000000-0005-0000-0000-00007B000000}"/>
    <cellStyle name="20% - Accent5 21" xfId="125" xr:uid="{00000000-0005-0000-0000-00007C000000}"/>
    <cellStyle name="20% - Accent5 22" xfId="126" xr:uid="{00000000-0005-0000-0000-00007D000000}"/>
    <cellStyle name="20% - Accent5 23" xfId="127" xr:uid="{00000000-0005-0000-0000-00007E000000}"/>
    <cellStyle name="20% - Accent5 24" xfId="128" xr:uid="{00000000-0005-0000-0000-00007F000000}"/>
    <cellStyle name="20% - Accent5 25" xfId="129" xr:uid="{00000000-0005-0000-0000-000080000000}"/>
    <cellStyle name="20% - Accent5 3" xfId="130" xr:uid="{00000000-0005-0000-0000-000081000000}"/>
    <cellStyle name="20% - Accent5 3 2" xfId="131" xr:uid="{00000000-0005-0000-0000-000082000000}"/>
    <cellStyle name="20% - Accent5 3 3" xfId="132" xr:uid="{00000000-0005-0000-0000-000083000000}"/>
    <cellStyle name="20% - Accent5 4" xfId="133" xr:uid="{00000000-0005-0000-0000-000084000000}"/>
    <cellStyle name="20% - Accent5 4 2" xfId="134" xr:uid="{00000000-0005-0000-0000-000085000000}"/>
    <cellStyle name="20% - Accent5 4 3" xfId="135" xr:uid="{00000000-0005-0000-0000-000086000000}"/>
    <cellStyle name="20% - Accent5 5" xfId="136" xr:uid="{00000000-0005-0000-0000-000087000000}"/>
    <cellStyle name="20% - Accent5 5 2" xfId="137" xr:uid="{00000000-0005-0000-0000-000088000000}"/>
    <cellStyle name="20% - Accent5 5 3" xfId="138" xr:uid="{00000000-0005-0000-0000-000089000000}"/>
    <cellStyle name="20% - Accent5 6" xfId="139" xr:uid="{00000000-0005-0000-0000-00008A000000}"/>
    <cellStyle name="20% - Accent5 6 2" xfId="140" xr:uid="{00000000-0005-0000-0000-00008B000000}"/>
    <cellStyle name="20% - Accent5 6 3" xfId="141" xr:uid="{00000000-0005-0000-0000-00008C000000}"/>
    <cellStyle name="20% - Accent5 7" xfId="142" xr:uid="{00000000-0005-0000-0000-00008D000000}"/>
    <cellStyle name="20% - Accent5 7 2" xfId="143" xr:uid="{00000000-0005-0000-0000-00008E000000}"/>
    <cellStyle name="20% - Accent5 8" xfId="144" xr:uid="{00000000-0005-0000-0000-00008F000000}"/>
    <cellStyle name="20% - Accent5 9" xfId="145" xr:uid="{00000000-0005-0000-0000-000090000000}"/>
    <cellStyle name="20% - Accent6 10" xfId="146" xr:uid="{00000000-0005-0000-0000-000091000000}"/>
    <cellStyle name="20% - Accent6 11" xfId="147" xr:uid="{00000000-0005-0000-0000-000092000000}"/>
    <cellStyle name="20% - Accent6 12" xfId="148" xr:uid="{00000000-0005-0000-0000-000093000000}"/>
    <cellStyle name="20% - Accent6 13" xfId="149" xr:uid="{00000000-0005-0000-0000-000094000000}"/>
    <cellStyle name="20% - Accent6 14" xfId="150" xr:uid="{00000000-0005-0000-0000-000095000000}"/>
    <cellStyle name="20% - Accent6 15" xfId="151" xr:uid="{00000000-0005-0000-0000-000096000000}"/>
    <cellStyle name="20% - Accent6 16" xfId="152" xr:uid="{00000000-0005-0000-0000-000097000000}"/>
    <cellStyle name="20% - Accent6 17" xfId="153" xr:uid="{00000000-0005-0000-0000-000098000000}"/>
    <cellStyle name="20% - Accent6 18" xfId="154" xr:uid="{00000000-0005-0000-0000-000099000000}"/>
    <cellStyle name="20% - Accent6 19" xfId="155" xr:uid="{00000000-0005-0000-0000-00009A000000}"/>
    <cellStyle name="20% - Accent6 2" xfId="156" xr:uid="{00000000-0005-0000-0000-00009B000000}"/>
    <cellStyle name="20% - Accent6 2 2" xfId="157" xr:uid="{00000000-0005-0000-0000-00009C000000}"/>
    <cellStyle name="20% - Accent6 2 3" xfId="158" xr:uid="{00000000-0005-0000-0000-00009D000000}"/>
    <cellStyle name="20% - Accent6 2 4" xfId="159" xr:uid="{00000000-0005-0000-0000-00009E000000}"/>
    <cellStyle name="20% - Accent6 20" xfId="160" xr:uid="{00000000-0005-0000-0000-00009F000000}"/>
    <cellStyle name="20% - Accent6 21" xfId="161" xr:uid="{00000000-0005-0000-0000-0000A0000000}"/>
    <cellStyle name="20% - Accent6 22" xfId="162" xr:uid="{00000000-0005-0000-0000-0000A1000000}"/>
    <cellStyle name="20% - Accent6 23" xfId="163" xr:uid="{00000000-0005-0000-0000-0000A2000000}"/>
    <cellStyle name="20% - Accent6 24" xfId="164" xr:uid="{00000000-0005-0000-0000-0000A3000000}"/>
    <cellStyle name="20% - Accent6 25" xfId="165" xr:uid="{00000000-0005-0000-0000-0000A4000000}"/>
    <cellStyle name="20% - Accent6 3" xfId="166" xr:uid="{00000000-0005-0000-0000-0000A5000000}"/>
    <cellStyle name="20% - Accent6 3 2" xfId="167" xr:uid="{00000000-0005-0000-0000-0000A6000000}"/>
    <cellStyle name="20% - Accent6 3 3" xfId="168" xr:uid="{00000000-0005-0000-0000-0000A7000000}"/>
    <cellStyle name="20% - Accent6 4" xfId="169" xr:uid="{00000000-0005-0000-0000-0000A8000000}"/>
    <cellStyle name="20% - Accent6 4 2" xfId="170" xr:uid="{00000000-0005-0000-0000-0000A9000000}"/>
    <cellStyle name="20% - Accent6 4 3" xfId="171" xr:uid="{00000000-0005-0000-0000-0000AA000000}"/>
    <cellStyle name="20% - Accent6 5" xfId="172" xr:uid="{00000000-0005-0000-0000-0000AB000000}"/>
    <cellStyle name="20% - Accent6 5 2" xfId="173" xr:uid="{00000000-0005-0000-0000-0000AC000000}"/>
    <cellStyle name="20% - Accent6 5 3" xfId="174" xr:uid="{00000000-0005-0000-0000-0000AD000000}"/>
    <cellStyle name="20% - Accent6 6" xfId="175" xr:uid="{00000000-0005-0000-0000-0000AE000000}"/>
    <cellStyle name="20% - Accent6 6 2" xfId="176" xr:uid="{00000000-0005-0000-0000-0000AF000000}"/>
    <cellStyle name="20% - Accent6 6 3" xfId="177" xr:uid="{00000000-0005-0000-0000-0000B0000000}"/>
    <cellStyle name="20% - Accent6 7" xfId="178" xr:uid="{00000000-0005-0000-0000-0000B1000000}"/>
    <cellStyle name="20% - Accent6 7 2" xfId="179" xr:uid="{00000000-0005-0000-0000-0000B2000000}"/>
    <cellStyle name="20% - Accent6 8" xfId="180" xr:uid="{00000000-0005-0000-0000-0000B3000000}"/>
    <cellStyle name="20% - Accent6 9" xfId="181" xr:uid="{00000000-0005-0000-0000-0000B4000000}"/>
    <cellStyle name="20% - Izcēlums1 2" xfId="182" xr:uid="{00000000-0005-0000-0000-0000B5000000}"/>
    <cellStyle name="20% - Izcēlums1 3" xfId="183" xr:uid="{00000000-0005-0000-0000-0000B6000000}"/>
    <cellStyle name="20% - Izcēlums2 2" xfId="184" xr:uid="{00000000-0005-0000-0000-0000B7000000}"/>
    <cellStyle name="20% - Izcēlums2 3" xfId="185" xr:uid="{00000000-0005-0000-0000-0000B8000000}"/>
    <cellStyle name="20% - Izcēlums3 2" xfId="186" xr:uid="{00000000-0005-0000-0000-0000B9000000}"/>
    <cellStyle name="20% - Izcēlums3 3" xfId="187" xr:uid="{00000000-0005-0000-0000-0000BA000000}"/>
    <cellStyle name="20% - Izcēlums4 2" xfId="188" xr:uid="{00000000-0005-0000-0000-0000BB000000}"/>
    <cellStyle name="20% - Izcēlums4 3" xfId="189" xr:uid="{00000000-0005-0000-0000-0000BC000000}"/>
    <cellStyle name="20% - Izcēlums5 2" xfId="190" xr:uid="{00000000-0005-0000-0000-0000BD000000}"/>
    <cellStyle name="20% - Izcēlums5 3" xfId="191" xr:uid="{00000000-0005-0000-0000-0000BE000000}"/>
    <cellStyle name="20% - Izcēlums6 2" xfId="192" xr:uid="{00000000-0005-0000-0000-0000BF000000}"/>
    <cellStyle name="20% - Izcēlums6 3" xfId="193" xr:uid="{00000000-0005-0000-0000-0000C0000000}"/>
    <cellStyle name="20% – rõhk1" xfId="194" xr:uid="{00000000-0005-0000-0000-0000C1000000}"/>
    <cellStyle name="20% – rõhk2" xfId="195" xr:uid="{00000000-0005-0000-0000-0000C2000000}"/>
    <cellStyle name="20% – rõhk3" xfId="196" xr:uid="{00000000-0005-0000-0000-0000C3000000}"/>
    <cellStyle name="20% – rõhk4" xfId="197" xr:uid="{00000000-0005-0000-0000-0000C4000000}"/>
    <cellStyle name="20% – rõhk5" xfId="198" xr:uid="{00000000-0005-0000-0000-0000C5000000}"/>
    <cellStyle name="20% – rõhk6" xfId="199" xr:uid="{00000000-0005-0000-0000-0000C6000000}"/>
    <cellStyle name="20% no 1. izcēluma" xfId="200" xr:uid="{00000000-0005-0000-0000-0000C7000000}"/>
    <cellStyle name="20% no 1. izcēluma 2" xfId="201" xr:uid="{00000000-0005-0000-0000-0000C8000000}"/>
    <cellStyle name="20% no 2. izcēluma" xfId="202" xr:uid="{00000000-0005-0000-0000-0000C9000000}"/>
    <cellStyle name="20% no 2. izcēluma 2" xfId="203" xr:uid="{00000000-0005-0000-0000-0000CA000000}"/>
    <cellStyle name="20% no 3. izcēluma" xfId="204" xr:uid="{00000000-0005-0000-0000-0000CB000000}"/>
    <cellStyle name="20% no 3. izcēluma 2" xfId="205" xr:uid="{00000000-0005-0000-0000-0000CC000000}"/>
    <cellStyle name="20% no 4. izcēluma" xfId="206" xr:uid="{00000000-0005-0000-0000-0000CD000000}"/>
    <cellStyle name="20% no 4. izcēluma 2" xfId="207" xr:uid="{00000000-0005-0000-0000-0000CE000000}"/>
    <cellStyle name="20% no 5. izcēluma" xfId="208" xr:uid="{00000000-0005-0000-0000-0000CF000000}"/>
    <cellStyle name="20% no 5. izcēluma 2" xfId="209" xr:uid="{00000000-0005-0000-0000-0000D0000000}"/>
    <cellStyle name="20% no 6. izcēluma" xfId="210" xr:uid="{00000000-0005-0000-0000-0000D1000000}"/>
    <cellStyle name="20% no 6. izcēluma 2" xfId="211" xr:uid="{00000000-0005-0000-0000-0000D2000000}"/>
    <cellStyle name="3. izcēlums " xfId="212" xr:uid="{00000000-0005-0000-0000-0000D3000000}"/>
    <cellStyle name="3. izcēlums  2" xfId="213" xr:uid="{00000000-0005-0000-0000-0000D4000000}"/>
    <cellStyle name="4. izcēlums" xfId="214" xr:uid="{00000000-0005-0000-0000-0000D5000000}"/>
    <cellStyle name="4. izcēlums 2" xfId="215" xr:uid="{00000000-0005-0000-0000-0000D6000000}"/>
    <cellStyle name="40% - Accent1 10" xfId="216" xr:uid="{00000000-0005-0000-0000-0000D7000000}"/>
    <cellStyle name="40% - Accent1 2" xfId="217" xr:uid="{00000000-0005-0000-0000-0000D8000000}"/>
    <cellStyle name="40% - Accent1 2 2" xfId="218" xr:uid="{00000000-0005-0000-0000-0000D9000000}"/>
    <cellStyle name="40% - Accent1 2 3" xfId="219" xr:uid="{00000000-0005-0000-0000-0000DA000000}"/>
    <cellStyle name="40% - Accent1 2 4" xfId="220" xr:uid="{00000000-0005-0000-0000-0000DB000000}"/>
    <cellStyle name="40% - Accent1 2 5" xfId="221" xr:uid="{00000000-0005-0000-0000-0000DC000000}"/>
    <cellStyle name="40% - Accent1 3" xfId="222" xr:uid="{00000000-0005-0000-0000-0000DD000000}"/>
    <cellStyle name="40% - Accent1 4" xfId="223" xr:uid="{00000000-0005-0000-0000-0000DE000000}"/>
    <cellStyle name="40% - Accent1 5" xfId="224" xr:uid="{00000000-0005-0000-0000-0000DF000000}"/>
    <cellStyle name="40% - Accent1 6" xfId="225" xr:uid="{00000000-0005-0000-0000-0000E0000000}"/>
    <cellStyle name="40% - Accent1 7" xfId="226" xr:uid="{00000000-0005-0000-0000-0000E1000000}"/>
    <cellStyle name="40% - Accent1 8" xfId="227" xr:uid="{00000000-0005-0000-0000-0000E2000000}"/>
    <cellStyle name="40% - Accent1 9" xfId="228" xr:uid="{00000000-0005-0000-0000-0000E3000000}"/>
    <cellStyle name="40% - Accent2 10" xfId="229" xr:uid="{00000000-0005-0000-0000-0000E4000000}"/>
    <cellStyle name="40% - Accent2 2" xfId="230" xr:uid="{00000000-0005-0000-0000-0000E5000000}"/>
    <cellStyle name="40% - Accent2 2 2" xfId="231" xr:uid="{00000000-0005-0000-0000-0000E6000000}"/>
    <cellStyle name="40% - Accent2 2 3" xfId="232" xr:uid="{00000000-0005-0000-0000-0000E7000000}"/>
    <cellStyle name="40% - Accent2 2 4" xfId="233" xr:uid="{00000000-0005-0000-0000-0000E8000000}"/>
    <cellStyle name="40% - Accent2 2 5" xfId="234" xr:uid="{00000000-0005-0000-0000-0000E9000000}"/>
    <cellStyle name="40% - Accent2 3" xfId="235" xr:uid="{00000000-0005-0000-0000-0000EA000000}"/>
    <cellStyle name="40% - Accent2 4" xfId="236" xr:uid="{00000000-0005-0000-0000-0000EB000000}"/>
    <cellStyle name="40% - Accent2 5" xfId="237" xr:uid="{00000000-0005-0000-0000-0000EC000000}"/>
    <cellStyle name="40% - Accent2 6" xfId="238" xr:uid="{00000000-0005-0000-0000-0000ED000000}"/>
    <cellStyle name="40% - Accent2 7" xfId="239" xr:uid="{00000000-0005-0000-0000-0000EE000000}"/>
    <cellStyle name="40% - Accent2 8" xfId="240" xr:uid="{00000000-0005-0000-0000-0000EF000000}"/>
    <cellStyle name="40% - Accent2 9" xfId="241" xr:uid="{00000000-0005-0000-0000-0000F0000000}"/>
    <cellStyle name="40% - Accent3 10" xfId="242" xr:uid="{00000000-0005-0000-0000-0000F1000000}"/>
    <cellStyle name="40% - Accent3 11" xfId="243" xr:uid="{00000000-0005-0000-0000-0000F2000000}"/>
    <cellStyle name="40% - Accent3 12" xfId="244" xr:uid="{00000000-0005-0000-0000-0000F3000000}"/>
    <cellStyle name="40% - Accent3 13" xfId="245" xr:uid="{00000000-0005-0000-0000-0000F4000000}"/>
    <cellStyle name="40% - Accent3 14" xfId="246" xr:uid="{00000000-0005-0000-0000-0000F5000000}"/>
    <cellStyle name="40% - Accent3 15" xfId="247" xr:uid="{00000000-0005-0000-0000-0000F6000000}"/>
    <cellStyle name="40% - Accent3 16" xfId="248" xr:uid="{00000000-0005-0000-0000-0000F7000000}"/>
    <cellStyle name="40% - Accent3 17" xfId="249" xr:uid="{00000000-0005-0000-0000-0000F8000000}"/>
    <cellStyle name="40% - Accent3 18" xfId="250" xr:uid="{00000000-0005-0000-0000-0000F9000000}"/>
    <cellStyle name="40% - Accent3 19" xfId="251" xr:uid="{00000000-0005-0000-0000-0000FA000000}"/>
    <cellStyle name="40% - Accent3 2" xfId="252" xr:uid="{00000000-0005-0000-0000-0000FB000000}"/>
    <cellStyle name="40% - Accent3 2 2" xfId="253" xr:uid="{00000000-0005-0000-0000-0000FC000000}"/>
    <cellStyle name="40% - Accent3 2 3" xfId="254" xr:uid="{00000000-0005-0000-0000-0000FD000000}"/>
    <cellStyle name="40% - Accent3 2 4" xfId="255" xr:uid="{00000000-0005-0000-0000-0000FE000000}"/>
    <cellStyle name="40% - Accent3 20" xfId="256" xr:uid="{00000000-0005-0000-0000-0000FF000000}"/>
    <cellStyle name="40% - Accent3 21" xfId="257" xr:uid="{00000000-0005-0000-0000-000000010000}"/>
    <cellStyle name="40% - Accent3 22" xfId="258" xr:uid="{00000000-0005-0000-0000-000001010000}"/>
    <cellStyle name="40% - Accent3 23" xfId="259" xr:uid="{00000000-0005-0000-0000-000002010000}"/>
    <cellStyle name="40% - Accent3 24" xfId="260" xr:uid="{00000000-0005-0000-0000-000003010000}"/>
    <cellStyle name="40% - Accent3 25" xfId="261" xr:uid="{00000000-0005-0000-0000-000004010000}"/>
    <cellStyle name="40% - Accent3 3" xfId="262" xr:uid="{00000000-0005-0000-0000-000005010000}"/>
    <cellStyle name="40% - Accent3 3 2" xfId="263" xr:uid="{00000000-0005-0000-0000-000006010000}"/>
    <cellStyle name="40% - Accent3 3 3" xfId="264" xr:uid="{00000000-0005-0000-0000-000007010000}"/>
    <cellStyle name="40% - Accent3 4" xfId="265" xr:uid="{00000000-0005-0000-0000-000008010000}"/>
    <cellStyle name="40% - Accent3 4 2" xfId="266" xr:uid="{00000000-0005-0000-0000-000009010000}"/>
    <cellStyle name="40% - Accent3 4 3" xfId="267" xr:uid="{00000000-0005-0000-0000-00000A010000}"/>
    <cellStyle name="40% - Accent3 5" xfId="268" xr:uid="{00000000-0005-0000-0000-00000B010000}"/>
    <cellStyle name="40% - Accent3 5 2" xfId="269" xr:uid="{00000000-0005-0000-0000-00000C010000}"/>
    <cellStyle name="40% - Accent3 5 3" xfId="270" xr:uid="{00000000-0005-0000-0000-00000D010000}"/>
    <cellStyle name="40% - Accent3 6" xfId="271" xr:uid="{00000000-0005-0000-0000-00000E010000}"/>
    <cellStyle name="40% - Accent3 6 2" xfId="272" xr:uid="{00000000-0005-0000-0000-00000F010000}"/>
    <cellStyle name="40% - Accent3 6 3" xfId="273" xr:uid="{00000000-0005-0000-0000-000010010000}"/>
    <cellStyle name="40% - Accent3 7" xfId="274" xr:uid="{00000000-0005-0000-0000-000011010000}"/>
    <cellStyle name="40% - Accent3 7 2" xfId="275" xr:uid="{00000000-0005-0000-0000-000012010000}"/>
    <cellStyle name="40% - Accent3 8" xfId="276" xr:uid="{00000000-0005-0000-0000-000013010000}"/>
    <cellStyle name="40% - Accent3 9" xfId="277" xr:uid="{00000000-0005-0000-0000-000014010000}"/>
    <cellStyle name="40% - Accent4 10" xfId="278" xr:uid="{00000000-0005-0000-0000-000015010000}"/>
    <cellStyle name="40% - Accent4 11" xfId="279" xr:uid="{00000000-0005-0000-0000-000016010000}"/>
    <cellStyle name="40% - Accent4 12" xfId="280" xr:uid="{00000000-0005-0000-0000-000017010000}"/>
    <cellStyle name="40% - Accent4 13" xfId="281" xr:uid="{00000000-0005-0000-0000-000018010000}"/>
    <cellStyle name="40% - Accent4 14" xfId="282" xr:uid="{00000000-0005-0000-0000-000019010000}"/>
    <cellStyle name="40% - Accent4 15" xfId="283" xr:uid="{00000000-0005-0000-0000-00001A010000}"/>
    <cellStyle name="40% - Accent4 16" xfId="284" xr:uid="{00000000-0005-0000-0000-00001B010000}"/>
    <cellStyle name="40% - Accent4 17" xfId="285" xr:uid="{00000000-0005-0000-0000-00001C010000}"/>
    <cellStyle name="40% - Accent4 18" xfId="286" xr:uid="{00000000-0005-0000-0000-00001D010000}"/>
    <cellStyle name="40% - Accent4 19" xfId="287" xr:uid="{00000000-0005-0000-0000-00001E010000}"/>
    <cellStyle name="40% - Accent4 2" xfId="288" xr:uid="{00000000-0005-0000-0000-00001F010000}"/>
    <cellStyle name="40% - Accent4 2 2" xfId="289" xr:uid="{00000000-0005-0000-0000-000020010000}"/>
    <cellStyle name="40% - Accent4 2 3" xfId="290" xr:uid="{00000000-0005-0000-0000-000021010000}"/>
    <cellStyle name="40% - Accent4 2 4" xfId="291" xr:uid="{00000000-0005-0000-0000-000022010000}"/>
    <cellStyle name="40% - Accent4 2 5" xfId="292" xr:uid="{00000000-0005-0000-0000-000023010000}"/>
    <cellStyle name="40% - Accent4 2 6" xfId="293" xr:uid="{00000000-0005-0000-0000-000024010000}"/>
    <cellStyle name="40% - Accent4 2 7" xfId="294" xr:uid="{00000000-0005-0000-0000-000025010000}"/>
    <cellStyle name="40% - Accent4 20" xfId="295" xr:uid="{00000000-0005-0000-0000-000026010000}"/>
    <cellStyle name="40% - Accent4 21" xfId="296" xr:uid="{00000000-0005-0000-0000-000027010000}"/>
    <cellStyle name="40% - Accent4 22" xfId="297" xr:uid="{00000000-0005-0000-0000-000028010000}"/>
    <cellStyle name="40% - Accent4 23" xfId="298" xr:uid="{00000000-0005-0000-0000-000029010000}"/>
    <cellStyle name="40% - Accent4 24" xfId="299" xr:uid="{00000000-0005-0000-0000-00002A010000}"/>
    <cellStyle name="40% - Accent4 25" xfId="300" xr:uid="{00000000-0005-0000-0000-00002B010000}"/>
    <cellStyle name="40% - Accent4 3" xfId="301" xr:uid="{00000000-0005-0000-0000-00002C010000}"/>
    <cellStyle name="40% - Accent4 3 2" xfId="302" xr:uid="{00000000-0005-0000-0000-00002D010000}"/>
    <cellStyle name="40% - Accent4 3 3" xfId="303" xr:uid="{00000000-0005-0000-0000-00002E010000}"/>
    <cellStyle name="40% - Accent4 4" xfId="304" xr:uid="{00000000-0005-0000-0000-00002F010000}"/>
    <cellStyle name="40% - Accent4 4 2" xfId="305" xr:uid="{00000000-0005-0000-0000-000030010000}"/>
    <cellStyle name="40% - Accent4 4 3" xfId="306" xr:uid="{00000000-0005-0000-0000-000031010000}"/>
    <cellStyle name="40% - Accent4 5" xfId="307" xr:uid="{00000000-0005-0000-0000-000032010000}"/>
    <cellStyle name="40% - Accent4 5 2" xfId="308" xr:uid="{00000000-0005-0000-0000-000033010000}"/>
    <cellStyle name="40% - Accent4 5 3" xfId="309" xr:uid="{00000000-0005-0000-0000-000034010000}"/>
    <cellStyle name="40% - Accent4 6" xfId="310" xr:uid="{00000000-0005-0000-0000-000035010000}"/>
    <cellStyle name="40% - Accent4 6 2" xfId="311" xr:uid="{00000000-0005-0000-0000-000036010000}"/>
    <cellStyle name="40% - Accent4 6 3" xfId="312" xr:uid="{00000000-0005-0000-0000-000037010000}"/>
    <cellStyle name="40% - Accent4 7" xfId="313" xr:uid="{00000000-0005-0000-0000-000038010000}"/>
    <cellStyle name="40% - Accent4 7 2" xfId="314" xr:uid="{00000000-0005-0000-0000-000039010000}"/>
    <cellStyle name="40% - Accent4 8" xfId="315" xr:uid="{00000000-0005-0000-0000-00003A010000}"/>
    <cellStyle name="40% - Accent4 9" xfId="316" xr:uid="{00000000-0005-0000-0000-00003B010000}"/>
    <cellStyle name="40% - Accent5 10" xfId="317" xr:uid="{00000000-0005-0000-0000-00003C010000}"/>
    <cellStyle name="40% - Accent5 2" xfId="318" xr:uid="{00000000-0005-0000-0000-00003D010000}"/>
    <cellStyle name="40% - Accent5 2 2" xfId="319" xr:uid="{00000000-0005-0000-0000-00003E010000}"/>
    <cellStyle name="40% - Accent5 2 3" xfId="320" xr:uid="{00000000-0005-0000-0000-00003F010000}"/>
    <cellStyle name="40% - Accent5 2 4" xfId="321" xr:uid="{00000000-0005-0000-0000-000040010000}"/>
    <cellStyle name="40% - Accent5 2 5" xfId="322" xr:uid="{00000000-0005-0000-0000-000041010000}"/>
    <cellStyle name="40% - Accent5 3" xfId="323" xr:uid="{00000000-0005-0000-0000-000042010000}"/>
    <cellStyle name="40% - Accent5 4" xfId="324" xr:uid="{00000000-0005-0000-0000-000043010000}"/>
    <cellStyle name="40% - Accent5 5" xfId="325" xr:uid="{00000000-0005-0000-0000-000044010000}"/>
    <cellStyle name="40% - Accent5 6" xfId="326" xr:uid="{00000000-0005-0000-0000-000045010000}"/>
    <cellStyle name="40% - Accent5 7" xfId="327" xr:uid="{00000000-0005-0000-0000-000046010000}"/>
    <cellStyle name="40% - Accent5 8" xfId="328" xr:uid="{00000000-0005-0000-0000-000047010000}"/>
    <cellStyle name="40% - Accent5 9" xfId="329" xr:uid="{00000000-0005-0000-0000-000048010000}"/>
    <cellStyle name="40% - Accent6 10" xfId="330" xr:uid="{00000000-0005-0000-0000-000049010000}"/>
    <cellStyle name="40% - Accent6 2" xfId="331" xr:uid="{00000000-0005-0000-0000-00004A010000}"/>
    <cellStyle name="40% - Accent6 2 2" xfId="332" xr:uid="{00000000-0005-0000-0000-00004B010000}"/>
    <cellStyle name="40% - Accent6 2 3" xfId="333" xr:uid="{00000000-0005-0000-0000-00004C010000}"/>
    <cellStyle name="40% - Accent6 2 4" xfId="334" xr:uid="{00000000-0005-0000-0000-00004D010000}"/>
    <cellStyle name="40% - Accent6 2 5" xfId="335" xr:uid="{00000000-0005-0000-0000-00004E010000}"/>
    <cellStyle name="40% - Accent6 3" xfId="336" xr:uid="{00000000-0005-0000-0000-00004F010000}"/>
    <cellStyle name="40% - Accent6 4" xfId="337" xr:uid="{00000000-0005-0000-0000-000050010000}"/>
    <cellStyle name="40% - Accent6 5" xfId="338" xr:uid="{00000000-0005-0000-0000-000051010000}"/>
    <cellStyle name="40% - Accent6 6" xfId="339" xr:uid="{00000000-0005-0000-0000-000052010000}"/>
    <cellStyle name="40% - Accent6 7" xfId="340" xr:uid="{00000000-0005-0000-0000-000053010000}"/>
    <cellStyle name="40% - Accent6 8" xfId="341" xr:uid="{00000000-0005-0000-0000-000054010000}"/>
    <cellStyle name="40% - Accent6 9" xfId="342" xr:uid="{00000000-0005-0000-0000-000055010000}"/>
    <cellStyle name="40% - Izcēlums1 2" xfId="343" xr:uid="{00000000-0005-0000-0000-000056010000}"/>
    <cellStyle name="40% - Izcēlums1 3" xfId="344" xr:uid="{00000000-0005-0000-0000-000057010000}"/>
    <cellStyle name="40% - Izcēlums2 2" xfId="345" xr:uid="{00000000-0005-0000-0000-000058010000}"/>
    <cellStyle name="40% - Izcēlums2 3" xfId="346" xr:uid="{00000000-0005-0000-0000-000059010000}"/>
    <cellStyle name="40% - Izcēlums3 2" xfId="347" xr:uid="{00000000-0005-0000-0000-00005A010000}"/>
    <cellStyle name="40% - Izcēlums3 3" xfId="348" xr:uid="{00000000-0005-0000-0000-00005B010000}"/>
    <cellStyle name="40% - Izcēlums4 2" xfId="349" xr:uid="{00000000-0005-0000-0000-00005C010000}"/>
    <cellStyle name="40% - Izcēlums4 3" xfId="350" xr:uid="{00000000-0005-0000-0000-00005D010000}"/>
    <cellStyle name="40% - Izcēlums5 2" xfId="351" xr:uid="{00000000-0005-0000-0000-00005E010000}"/>
    <cellStyle name="40% - Izcēlums5 3" xfId="352" xr:uid="{00000000-0005-0000-0000-00005F010000}"/>
    <cellStyle name="40% - Izcēlums6 2" xfId="353" xr:uid="{00000000-0005-0000-0000-000060010000}"/>
    <cellStyle name="40% - Izcēlums6 3" xfId="354" xr:uid="{00000000-0005-0000-0000-000061010000}"/>
    <cellStyle name="40% – rõhk1" xfId="355" xr:uid="{00000000-0005-0000-0000-000062010000}"/>
    <cellStyle name="40% – rõhk2" xfId="356" xr:uid="{00000000-0005-0000-0000-000063010000}"/>
    <cellStyle name="40% – rõhk3" xfId="357" xr:uid="{00000000-0005-0000-0000-000064010000}"/>
    <cellStyle name="40% – rõhk4" xfId="358" xr:uid="{00000000-0005-0000-0000-000065010000}"/>
    <cellStyle name="40% – rõhk5" xfId="359" xr:uid="{00000000-0005-0000-0000-000066010000}"/>
    <cellStyle name="40% – rõhk6" xfId="360" xr:uid="{00000000-0005-0000-0000-000067010000}"/>
    <cellStyle name="40% no 1. izcēluma" xfId="361" xr:uid="{00000000-0005-0000-0000-000068010000}"/>
    <cellStyle name="40% no 1. izcēluma 2" xfId="362" xr:uid="{00000000-0005-0000-0000-000069010000}"/>
    <cellStyle name="40% no 2. izcēluma" xfId="363" xr:uid="{00000000-0005-0000-0000-00006A010000}"/>
    <cellStyle name="40% no 2. izcēluma 2" xfId="364" xr:uid="{00000000-0005-0000-0000-00006B010000}"/>
    <cellStyle name="40% no 3. izcēluma" xfId="365" xr:uid="{00000000-0005-0000-0000-00006C010000}"/>
    <cellStyle name="40% no 3. izcēluma 2" xfId="366" xr:uid="{00000000-0005-0000-0000-00006D010000}"/>
    <cellStyle name="40% no 4. izcēluma" xfId="367" xr:uid="{00000000-0005-0000-0000-00006E010000}"/>
    <cellStyle name="40% no 4. izcēluma 2" xfId="368" xr:uid="{00000000-0005-0000-0000-00006F010000}"/>
    <cellStyle name="40% no 5. izcēluma" xfId="369" xr:uid="{00000000-0005-0000-0000-000070010000}"/>
    <cellStyle name="40% no 5. izcēluma 2" xfId="370" xr:uid="{00000000-0005-0000-0000-000071010000}"/>
    <cellStyle name="40% no 6. izcēluma" xfId="371" xr:uid="{00000000-0005-0000-0000-000072010000}"/>
    <cellStyle name="40% no 6. izcēluma 2" xfId="372" xr:uid="{00000000-0005-0000-0000-000073010000}"/>
    <cellStyle name="5. izcēlums" xfId="373" xr:uid="{00000000-0005-0000-0000-000074010000}"/>
    <cellStyle name="5. izcēlums 2" xfId="374" xr:uid="{00000000-0005-0000-0000-000075010000}"/>
    <cellStyle name="6. izcēlums" xfId="375" xr:uid="{00000000-0005-0000-0000-000076010000}"/>
    <cellStyle name="6. izcēlums 2" xfId="376" xr:uid="{00000000-0005-0000-0000-000077010000}"/>
    <cellStyle name="60% - Accent1 10" xfId="377" xr:uid="{00000000-0005-0000-0000-000078010000}"/>
    <cellStyle name="60% - Accent1 2" xfId="378" xr:uid="{00000000-0005-0000-0000-000079010000}"/>
    <cellStyle name="60% - Accent1 2 2" xfId="379" xr:uid="{00000000-0005-0000-0000-00007A010000}"/>
    <cellStyle name="60% - Accent1 2 3" xfId="380" xr:uid="{00000000-0005-0000-0000-00007B010000}"/>
    <cellStyle name="60% - Accent1 2 4" xfId="381" xr:uid="{00000000-0005-0000-0000-00007C010000}"/>
    <cellStyle name="60% - Accent1 2 5" xfId="382" xr:uid="{00000000-0005-0000-0000-00007D010000}"/>
    <cellStyle name="60% - Accent1 3" xfId="383" xr:uid="{00000000-0005-0000-0000-00007E010000}"/>
    <cellStyle name="60% - Accent1 4" xfId="384" xr:uid="{00000000-0005-0000-0000-00007F010000}"/>
    <cellStyle name="60% - Accent1 5" xfId="385" xr:uid="{00000000-0005-0000-0000-000080010000}"/>
    <cellStyle name="60% - Accent1 6" xfId="386" xr:uid="{00000000-0005-0000-0000-000081010000}"/>
    <cellStyle name="60% - Accent1 7" xfId="387" xr:uid="{00000000-0005-0000-0000-000082010000}"/>
    <cellStyle name="60% - Accent1 8" xfId="388" xr:uid="{00000000-0005-0000-0000-000083010000}"/>
    <cellStyle name="60% - Accent1 9" xfId="389" xr:uid="{00000000-0005-0000-0000-000084010000}"/>
    <cellStyle name="60% - Accent2 10" xfId="390" xr:uid="{00000000-0005-0000-0000-000085010000}"/>
    <cellStyle name="60% - Accent2 2" xfId="391" xr:uid="{00000000-0005-0000-0000-000086010000}"/>
    <cellStyle name="60% - Accent2 2 2" xfId="392" xr:uid="{00000000-0005-0000-0000-000087010000}"/>
    <cellStyle name="60% - Accent2 2 3" xfId="393" xr:uid="{00000000-0005-0000-0000-000088010000}"/>
    <cellStyle name="60% - Accent2 2 4" xfId="394" xr:uid="{00000000-0005-0000-0000-000089010000}"/>
    <cellStyle name="60% - Accent2 2 5" xfId="395" xr:uid="{00000000-0005-0000-0000-00008A010000}"/>
    <cellStyle name="60% - Accent2 3" xfId="396" xr:uid="{00000000-0005-0000-0000-00008B010000}"/>
    <cellStyle name="60% - Accent2 4" xfId="397" xr:uid="{00000000-0005-0000-0000-00008C010000}"/>
    <cellStyle name="60% - Accent2 5" xfId="398" xr:uid="{00000000-0005-0000-0000-00008D010000}"/>
    <cellStyle name="60% - Accent2 6" xfId="399" xr:uid="{00000000-0005-0000-0000-00008E010000}"/>
    <cellStyle name="60% - Accent2 7" xfId="400" xr:uid="{00000000-0005-0000-0000-00008F010000}"/>
    <cellStyle name="60% - Accent2 8" xfId="401" xr:uid="{00000000-0005-0000-0000-000090010000}"/>
    <cellStyle name="60% - Accent2 9" xfId="402" xr:uid="{00000000-0005-0000-0000-000091010000}"/>
    <cellStyle name="60% - Accent3 10" xfId="403" xr:uid="{00000000-0005-0000-0000-000092010000}"/>
    <cellStyle name="60% - Accent3 11" xfId="404" xr:uid="{00000000-0005-0000-0000-000093010000}"/>
    <cellStyle name="60% - Accent3 12" xfId="405" xr:uid="{00000000-0005-0000-0000-000094010000}"/>
    <cellStyle name="60% - Accent3 13" xfId="406" xr:uid="{00000000-0005-0000-0000-000095010000}"/>
    <cellStyle name="60% - Accent3 14" xfId="407" xr:uid="{00000000-0005-0000-0000-000096010000}"/>
    <cellStyle name="60% - Accent3 15" xfId="408" xr:uid="{00000000-0005-0000-0000-000097010000}"/>
    <cellStyle name="60% - Accent3 16" xfId="409" xr:uid="{00000000-0005-0000-0000-000098010000}"/>
    <cellStyle name="60% - Accent3 17" xfId="410" xr:uid="{00000000-0005-0000-0000-000099010000}"/>
    <cellStyle name="60% - Accent3 18" xfId="411" xr:uid="{00000000-0005-0000-0000-00009A010000}"/>
    <cellStyle name="60% - Accent3 19" xfId="412" xr:uid="{00000000-0005-0000-0000-00009B010000}"/>
    <cellStyle name="60% - Accent3 2" xfId="413" xr:uid="{00000000-0005-0000-0000-00009C010000}"/>
    <cellStyle name="60% - Accent3 2 2" xfId="414" xr:uid="{00000000-0005-0000-0000-00009D010000}"/>
    <cellStyle name="60% - Accent3 2 3" xfId="415" xr:uid="{00000000-0005-0000-0000-00009E010000}"/>
    <cellStyle name="60% - Accent3 2 4" xfId="416" xr:uid="{00000000-0005-0000-0000-00009F010000}"/>
    <cellStyle name="60% - Accent3 20" xfId="417" xr:uid="{00000000-0005-0000-0000-0000A0010000}"/>
    <cellStyle name="60% - Accent3 21" xfId="418" xr:uid="{00000000-0005-0000-0000-0000A1010000}"/>
    <cellStyle name="60% - Accent3 22" xfId="419" xr:uid="{00000000-0005-0000-0000-0000A2010000}"/>
    <cellStyle name="60% - Accent3 23" xfId="420" xr:uid="{00000000-0005-0000-0000-0000A3010000}"/>
    <cellStyle name="60% - Accent3 24" xfId="421" xr:uid="{00000000-0005-0000-0000-0000A4010000}"/>
    <cellStyle name="60% - Accent3 25" xfId="422" xr:uid="{00000000-0005-0000-0000-0000A5010000}"/>
    <cellStyle name="60% - Accent3 3" xfId="423" xr:uid="{00000000-0005-0000-0000-0000A6010000}"/>
    <cellStyle name="60% - Accent3 3 2" xfId="424" xr:uid="{00000000-0005-0000-0000-0000A7010000}"/>
    <cellStyle name="60% - Accent3 3 3" xfId="425" xr:uid="{00000000-0005-0000-0000-0000A8010000}"/>
    <cellStyle name="60% - Accent3 4" xfId="426" xr:uid="{00000000-0005-0000-0000-0000A9010000}"/>
    <cellStyle name="60% - Accent3 4 2" xfId="427" xr:uid="{00000000-0005-0000-0000-0000AA010000}"/>
    <cellStyle name="60% - Accent3 4 3" xfId="428" xr:uid="{00000000-0005-0000-0000-0000AB010000}"/>
    <cellStyle name="60% - Accent3 5" xfId="429" xr:uid="{00000000-0005-0000-0000-0000AC010000}"/>
    <cellStyle name="60% - Accent3 5 2" xfId="430" xr:uid="{00000000-0005-0000-0000-0000AD010000}"/>
    <cellStyle name="60% - Accent3 5 3" xfId="431" xr:uid="{00000000-0005-0000-0000-0000AE010000}"/>
    <cellStyle name="60% - Accent3 6" xfId="432" xr:uid="{00000000-0005-0000-0000-0000AF010000}"/>
    <cellStyle name="60% - Accent3 6 2" xfId="433" xr:uid="{00000000-0005-0000-0000-0000B0010000}"/>
    <cellStyle name="60% - Accent3 6 3" xfId="434" xr:uid="{00000000-0005-0000-0000-0000B1010000}"/>
    <cellStyle name="60% - Accent3 7" xfId="435" xr:uid="{00000000-0005-0000-0000-0000B2010000}"/>
    <cellStyle name="60% - Accent3 7 2" xfId="436" xr:uid="{00000000-0005-0000-0000-0000B3010000}"/>
    <cellStyle name="60% - Accent3 8" xfId="437" xr:uid="{00000000-0005-0000-0000-0000B4010000}"/>
    <cellStyle name="60% - Accent3 9" xfId="438" xr:uid="{00000000-0005-0000-0000-0000B5010000}"/>
    <cellStyle name="60% - Accent4 10" xfId="439" xr:uid="{00000000-0005-0000-0000-0000B6010000}"/>
    <cellStyle name="60% - Accent4 2" xfId="440" xr:uid="{00000000-0005-0000-0000-0000B7010000}"/>
    <cellStyle name="60% - Accent4 2 2" xfId="441" xr:uid="{00000000-0005-0000-0000-0000B8010000}"/>
    <cellStyle name="60% - Accent4 2 3" xfId="442" xr:uid="{00000000-0005-0000-0000-0000B9010000}"/>
    <cellStyle name="60% - Accent4 2 4" xfId="443" xr:uid="{00000000-0005-0000-0000-0000BA010000}"/>
    <cellStyle name="60% - Accent4 2 5" xfId="444" xr:uid="{00000000-0005-0000-0000-0000BB010000}"/>
    <cellStyle name="60% - Accent4 3" xfId="445" xr:uid="{00000000-0005-0000-0000-0000BC010000}"/>
    <cellStyle name="60% - Accent4 4" xfId="446" xr:uid="{00000000-0005-0000-0000-0000BD010000}"/>
    <cellStyle name="60% - Accent4 5" xfId="447" xr:uid="{00000000-0005-0000-0000-0000BE010000}"/>
    <cellStyle name="60% - Accent4 6" xfId="448" xr:uid="{00000000-0005-0000-0000-0000BF010000}"/>
    <cellStyle name="60% - Accent4 7" xfId="449" xr:uid="{00000000-0005-0000-0000-0000C0010000}"/>
    <cellStyle name="60% - Accent4 8" xfId="450" xr:uid="{00000000-0005-0000-0000-0000C1010000}"/>
    <cellStyle name="60% - Accent4 9" xfId="451" xr:uid="{00000000-0005-0000-0000-0000C2010000}"/>
    <cellStyle name="60% - Accent5 10" xfId="452" xr:uid="{00000000-0005-0000-0000-0000C3010000}"/>
    <cellStyle name="60% - Accent5 2" xfId="453" xr:uid="{00000000-0005-0000-0000-0000C4010000}"/>
    <cellStyle name="60% - Accent5 2 2" xfId="454" xr:uid="{00000000-0005-0000-0000-0000C5010000}"/>
    <cellStyle name="60% - Accent5 2 3" xfId="455" xr:uid="{00000000-0005-0000-0000-0000C6010000}"/>
    <cellStyle name="60% - Accent5 2 4" xfId="456" xr:uid="{00000000-0005-0000-0000-0000C7010000}"/>
    <cellStyle name="60% - Accent5 2 5" xfId="457" xr:uid="{00000000-0005-0000-0000-0000C8010000}"/>
    <cellStyle name="60% - Accent5 3" xfId="458" xr:uid="{00000000-0005-0000-0000-0000C9010000}"/>
    <cellStyle name="60% - Accent5 4" xfId="459" xr:uid="{00000000-0005-0000-0000-0000CA010000}"/>
    <cellStyle name="60% - Accent5 5" xfId="460" xr:uid="{00000000-0005-0000-0000-0000CB010000}"/>
    <cellStyle name="60% - Accent5 6" xfId="461" xr:uid="{00000000-0005-0000-0000-0000CC010000}"/>
    <cellStyle name="60% - Accent5 7" xfId="462" xr:uid="{00000000-0005-0000-0000-0000CD010000}"/>
    <cellStyle name="60% - Accent5 8" xfId="463" xr:uid="{00000000-0005-0000-0000-0000CE010000}"/>
    <cellStyle name="60% - Accent5 9" xfId="464" xr:uid="{00000000-0005-0000-0000-0000CF010000}"/>
    <cellStyle name="60% - Accent6 10" xfId="465" xr:uid="{00000000-0005-0000-0000-0000D0010000}"/>
    <cellStyle name="60% - Accent6 2" xfId="466" xr:uid="{00000000-0005-0000-0000-0000D1010000}"/>
    <cellStyle name="60% - Accent6 2 2" xfId="467" xr:uid="{00000000-0005-0000-0000-0000D2010000}"/>
    <cellStyle name="60% - Accent6 2 3" xfId="468" xr:uid="{00000000-0005-0000-0000-0000D3010000}"/>
    <cellStyle name="60% - Accent6 2 4" xfId="469" xr:uid="{00000000-0005-0000-0000-0000D4010000}"/>
    <cellStyle name="60% - Accent6 2 5" xfId="470" xr:uid="{00000000-0005-0000-0000-0000D5010000}"/>
    <cellStyle name="60% - Accent6 3" xfId="471" xr:uid="{00000000-0005-0000-0000-0000D6010000}"/>
    <cellStyle name="60% - Accent6 4" xfId="472" xr:uid="{00000000-0005-0000-0000-0000D7010000}"/>
    <cellStyle name="60% - Accent6 5" xfId="473" xr:uid="{00000000-0005-0000-0000-0000D8010000}"/>
    <cellStyle name="60% - Accent6 6" xfId="474" xr:uid="{00000000-0005-0000-0000-0000D9010000}"/>
    <cellStyle name="60% - Accent6 7" xfId="475" xr:uid="{00000000-0005-0000-0000-0000DA010000}"/>
    <cellStyle name="60% - Accent6 8" xfId="476" xr:uid="{00000000-0005-0000-0000-0000DB010000}"/>
    <cellStyle name="60% - Accent6 9" xfId="477" xr:uid="{00000000-0005-0000-0000-0000DC010000}"/>
    <cellStyle name="60% - Izcēlums1 2" xfId="478" xr:uid="{00000000-0005-0000-0000-0000DD010000}"/>
    <cellStyle name="60% - Izcēlums1 3" xfId="479" xr:uid="{00000000-0005-0000-0000-0000DE010000}"/>
    <cellStyle name="60% - Izcēlums2 2" xfId="480" xr:uid="{00000000-0005-0000-0000-0000DF010000}"/>
    <cellStyle name="60% - Izcēlums2 3" xfId="481" xr:uid="{00000000-0005-0000-0000-0000E0010000}"/>
    <cellStyle name="60% - Izcēlums3 2" xfId="482" xr:uid="{00000000-0005-0000-0000-0000E1010000}"/>
    <cellStyle name="60% - Izcēlums3 3" xfId="483" xr:uid="{00000000-0005-0000-0000-0000E2010000}"/>
    <cellStyle name="60% - Izcēlums4 2" xfId="484" xr:uid="{00000000-0005-0000-0000-0000E3010000}"/>
    <cellStyle name="60% - Izcēlums4 3" xfId="485" xr:uid="{00000000-0005-0000-0000-0000E4010000}"/>
    <cellStyle name="60% - Izcēlums5 2" xfId="486" xr:uid="{00000000-0005-0000-0000-0000E5010000}"/>
    <cellStyle name="60% - Izcēlums5 3" xfId="487" xr:uid="{00000000-0005-0000-0000-0000E6010000}"/>
    <cellStyle name="60% - Izcēlums6 2" xfId="488" xr:uid="{00000000-0005-0000-0000-0000E7010000}"/>
    <cellStyle name="60% - Izcēlums6 3" xfId="489" xr:uid="{00000000-0005-0000-0000-0000E8010000}"/>
    <cellStyle name="60% – rõhk1" xfId="490" xr:uid="{00000000-0005-0000-0000-0000E9010000}"/>
    <cellStyle name="60% – rõhk2" xfId="491" xr:uid="{00000000-0005-0000-0000-0000EA010000}"/>
    <cellStyle name="60% – rõhk3" xfId="492" xr:uid="{00000000-0005-0000-0000-0000EB010000}"/>
    <cellStyle name="60% – rõhk4" xfId="493" xr:uid="{00000000-0005-0000-0000-0000EC010000}"/>
    <cellStyle name="60% – rõhk5" xfId="494" xr:uid="{00000000-0005-0000-0000-0000ED010000}"/>
    <cellStyle name="60% – rõhk6" xfId="495" xr:uid="{00000000-0005-0000-0000-0000EE010000}"/>
    <cellStyle name="60% no 1. izcēluma" xfId="496" xr:uid="{00000000-0005-0000-0000-0000EF010000}"/>
    <cellStyle name="60% no 1. izcēluma 2" xfId="497" xr:uid="{00000000-0005-0000-0000-0000F0010000}"/>
    <cellStyle name="60% no 2. izcēluma" xfId="498" xr:uid="{00000000-0005-0000-0000-0000F1010000}"/>
    <cellStyle name="60% no 2. izcēluma 2" xfId="499" xr:uid="{00000000-0005-0000-0000-0000F2010000}"/>
    <cellStyle name="60% no 3. izcēluma" xfId="500" xr:uid="{00000000-0005-0000-0000-0000F3010000}"/>
    <cellStyle name="60% no 3. izcēluma 2" xfId="501" xr:uid="{00000000-0005-0000-0000-0000F4010000}"/>
    <cellStyle name="60% no 4. izcēluma" xfId="502" xr:uid="{00000000-0005-0000-0000-0000F5010000}"/>
    <cellStyle name="60% no 4. izcēluma 2" xfId="503" xr:uid="{00000000-0005-0000-0000-0000F6010000}"/>
    <cellStyle name="60% no 5. izcēluma" xfId="504" xr:uid="{00000000-0005-0000-0000-0000F7010000}"/>
    <cellStyle name="60% no 5. izcēluma 2" xfId="505" xr:uid="{00000000-0005-0000-0000-0000F8010000}"/>
    <cellStyle name="60% no 6. izcēluma" xfId="506" xr:uid="{00000000-0005-0000-0000-0000F9010000}"/>
    <cellStyle name="60% no 6. izcēluma 2" xfId="507" xr:uid="{00000000-0005-0000-0000-0000FA010000}"/>
    <cellStyle name="Accent1 10" xfId="508" xr:uid="{00000000-0005-0000-0000-0000FB010000}"/>
    <cellStyle name="Accent1 2" xfId="509" xr:uid="{00000000-0005-0000-0000-0000FC010000}"/>
    <cellStyle name="Accent1 2 2" xfId="510" xr:uid="{00000000-0005-0000-0000-0000FD010000}"/>
    <cellStyle name="Accent1 2 3" xfId="511" xr:uid="{00000000-0005-0000-0000-0000FE010000}"/>
    <cellStyle name="Accent1 2 4" xfId="512" xr:uid="{00000000-0005-0000-0000-0000FF010000}"/>
    <cellStyle name="Accent1 2 5" xfId="513" xr:uid="{00000000-0005-0000-0000-000000020000}"/>
    <cellStyle name="Accent1 2 6" xfId="514" xr:uid="{00000000-0005-0000-0000-000001020000}"/>
    <cellStyle name="Accent1 2 7" xfId="515" xr:uid="{00000000-0005-0000-0000-000002020000}"/>
    <cellStyle name="Accent1 3" xfId="516" xr:uid="{00000000-0005-0000-0000-000003020000}"/>
    <cellStyle name="Accent1 4" xfId="517" xr:uid="{00000000-0005-0000-0000-000004020000}"/>
    <cellStyle name="Accent1 5" xfId="518" xr:uid="{00000000-0005-0000-0000-000005020000}"/>
    <cellStyle name="Accent1 6" xfId="519" xr:uid="{00000000-0005-0000-0000-000006020000}"/>
    <cellStyle name="Accent1 7" xfId="520" xr:uid="{00000000-0005-0000-0000-000007020000}"/>
    <cellStyle name="Accent1 8" xfId="521" xr:uid="{00000000-0005-0000-0000-000008020000}"/>
    <cellStyle name="Accent1 9" xfId="522" xr:uid="{00000000-0005-0000-0000-000009020000}"/>
    <cellStyle name="Accent2 10" xfId="523" xr:uid="{00000000-0005-0000-0000-00000A020000}"/>
    <cellStyle name="Accent2 2" xfId="524" xr:uid="{00000000-0005-0000-0000-00000B020000}"/>
    <cellStyle name="Accent2 2 2" xfId="525" xr:uid="{00000000-0005-0000-0000-00000C020000}"/>
    <cellStyle name="Accent2 2 3" xfId="526" xr:uid="{00000000-0005-0000-0000-00000D020000}"/>
    <cellStyle name="Accent2 2 4" xfId="527" xr:uid="{00000000-0005-0000-0000-00000E020000}"/>
    <cellStyle name="Accent2 2 5" xfId="528" xr:uid="{00000000-0005-0000-0000-00000F020000}"/>
    <cellStyle name="Accent2 2 6" xfId="529" xr:uid="{00000000-0005-0000-0000-000010020000}"/>
    <cellStyle name="Accent2 2 7" xfId="530" xr:uid="{00000000-0005-0000-0000-000011020000}"/>
    <cellStyle name="Accent2 3" xfId="531" xr:uid="{00000000-0005-0000-0000-000012020000}"/>
    <cellStyle name="Accent2 4" xfId="532" xr:uid="{00000000-0005-0000-0000-000013020000}"/>
    <cellStyle name="Accent2 5" xfId="533" xr:uid="{00000000-0005-0000-0000-000014020000}"/>
    <cellStyle name="Accent2 6" xfId="534" xr:uid="{00000000-0005-0000-0000-000015020000}"/>
    <cellStyle name="Accent2 7" xfId="535" xr:uid="{00000000-0005-0000-0000-000016020000}"/>
    <cellStyle name="Accent2 8" xfId="536" xr:uid="{00000000-0005-0000-0000-000017020000}"/>
    <cellStyle name="Accent2 9" xfId="537" xr:uid="{00000000-0005-0000-0000-000018020000}"/>
    <cellStyle name="Accent3 10" xfId="538" xr:uid="{00000000-0005-0000-0000-000019020000}"/>
    <cellStyle name="Accent3 2" xfId="539" xr:uid="{00000000-0005-0000-0000-00001A020000}"/>
    <cellStyle name="Accent3 2 2" xfId="540" xr:uid="{00000000-0005-0000-0000-00001B020000}"/>
    <cellStyle name="Accent3 2 3" xfId="541" xr:uid="{00000000-0005-0000-0000-00001C020000}"/>
    <cellStyle name="Accent3 2 4" xfId="542" xr:uid="{00000000-0005-0000-0000-00001D020000}"/>
    <cellStyle name="Accent3 2 5" xfId="543" xr:uid="{00000000-0005-0000-0000-00001E020000}"/>
    <cellStyle name="Accent3 3" xfId="544" xr:uid="{00000000-0005-0000-0000-00001F020000}"/>
    <cellStyle name="Accent3 4" xfId="545" xr:uid="{00000000-0005-0000-0000-000020020000}"/>
    <cellStyle name="Accent3 5" xfId="546" xr:uid="{00000000-0005-0000-0000-000021020000}"/>
    <cellStyle name="Accent3 6" xfId="547" xr:uid="{00000000-0005-0000-0000-000022020000}"/>
    <cellStyle name="Accent3 7" xfId="548" xr:uid="{00000000-0005-0000-0000-000023020000}"/>
    <cellStyle name="Accent3 8" xfId="549" xr:uid="{00000000-0005-0000-0000-000024020000}"/>
    <cellStyle name="Accent3 9" xfId="550" xr:uid="{00000000-0005-0000-0000-000025020000}"/>
    <cellStyle name="Accent4 10" xfId="551" xr:uid="{00000000-0005-0000-0000-000026020000}"/>
    <cellStyle name="Accent4 2" xfId="552" xr:uid="{00000000-0005-0000-0000-000027020000}"/>
    <cellStyle name="Accent4 2 2" xfId="553" xr:uid="{00000000-0005-0000-0000-000028020000}"/>
    <cellStyle name="Accent4 2 3" xfId="554" xr:uid="{00000000-0005-0000-0000-000029020000}"/>
    <cellStyle name="Accent4 2 4" xfId="555" xr:uid="{00000000-0005-0000-0000-00002A020000}"/>
    <cellStyle name="Accent4 2 5" xfId="556" xr:uid="{00000000-0005-0000-0000-00002B020000}"/>
    <cellStyle name="Accent4 3" xfId="557" xr:uid="{00000000-0005-0000-0000-00002C020000}"/>
    <cellStyle name="Accent4 4" xfId="558" xr:uid="{00000000-0005-0000-0000-00002D020000}"/>
    <cellStyle name="Accent4 5" xfId="559" xr:uid="{00000000-0005-0000-0000-00002E020000}"/>
    <cellStyle name="Accent4 6" xfId="560" xr:uid="{00000000-0005-0000-0000-00002F020000}"/>
    <cellStyle name="Accent4 7" xfId="561" xr:uid="{00000000-0005-0000-0000-000030020000}"/>
    <cellStyle name="Accent4 8" xfId="562" xr:uid="{00000000-0005-0000-0000-000031020000}"/>
    <cellStyle name="Accent4 9" xfId="563" xr:uid="{00000000-0005-0000-0000-000032020000}"/>
    <cellStyle name="Accent5 10" xfId="564" xr:uid="{00000000-0005-0000-0000-000033020000}"/>
    <cellStyle name="Accent5 2" xfId="565" xr:uid="{00000000-0005-0000-0000-000034020000}"/>
    <cellStyle name="Accent5 2 2" xfId="566" xr:uid="{00000000-0005-0000-0000-000035020000}"/>
    <cellStyle name="Accent5 2 3" xfId="567" xr:uid="{00000000-0005-0000-0000-000036020000}"/>
    <cellStyle name="Accent5 2 4" xfId="568" xr:uid="{00000000-0005-0000-0000-000037020000}"/>
    <cellStyle name="Accent5 2 5" xfId="569" xr:uid="{00000000-0005-0000-0000-000038020000}"/>
    <cellStyle name="Accent5 3" xfId="570" xr:uid="{00000000-0005-0000-0000-000039020000}"/>
    <cellStyle name="Accent5 4" xfId="571" xr:uid="{00000000-0005-0000-0000-00003A020000}"/>
    <cellStyle name="Accent5 5" xfId="572" xr:uid="{00000000-0005-0000-0000-00003B020000}"/>
    <cellStyle name="Accent5 6" xfId="573" xr:uid="{00000000-0005-0000-0000-00003C020000}"/>
    <cellStyle name="Accent5 7" xfId="574" xr:uid="{00000000-0005-0000-0000-00003D020000}"/>
    <cellStyle name="Accent5 8" xfId="575" xr:uid="{00000000-0005-0000-0000-00003E020000}"/>
    <cellStyle name="Accent5 9" xfId="576" xr:uid="{00000000-0005-0000-0000-00003F020000}"/>
    <cellStyle name="Accent6 10" xfId="577" xr:uid="{00000000-0005-0000-0000-000040020000}"/>
    <cellStyle name="Accent6 2" xfId="578" xr:uid="{00000000-0005-0000-0000-000041020000}"/>
    <cellStyle name="Accent6 2 2" xfId="579" xr:uid="{00000000-0005-0000-0000-000042020000}"/>
    <cellStyle name="Accent6 2 3" xfId="580" xr:uid="{00000000-0005-0000-0000-000043020000}"/>
    <cellStyle name="Accent6 2 4" xfId="581" xr:uid="{00000000-0005-0000-0000-000044020000}"/>
    <cellStyle name="Accent6 2 5" xfId="582" xr:uid="{00000000-0005-0000-0000-000045020000}"/>
    <cellStyle name="Accent6 3" xfId="583" xr:uid="{00000000-0005-0000-0000-000046020000}"/>
    <cellStyle name="Accent6 4" xfId="584" xr:uid="{00000000-0005-0000-0000-000047020000}"/>
    <cellStyle name="Accent6 5" xfId="585" xr:uid="{00000000-0005-0000-0000-000048020000}"/>
    <cellStyle name="Accent6 6" xfId="586" xr:uid="{00000000-0005-0000-0000-000049020000}"/>
    <cellStyle name="Accent6 7" xfId="587" xr:uid="{00000000-0005-0000-0000-00004A020000}"/>
    <cellStyle name="Accent6 8" xfId="588" xr:uid="{00000000-0005-0000-0000-00004B020000}"/>
    <cellStyle name="Accent6 9" xfId="589" xr:uid="{00000000-0005-0000-0000-00004C020000}"/>
    <cellStyle name="Aprēķināšana" xfId="590" xr:uid="{00000000-0005-0000-0000-00004D020000}"/>
    <cellStyle name="Aprēķināšana 2" xfId="591" xr:uid="{00000000-0005-0000-0000-00004E020000}"/>
    <cellStyle name="Aprēķināšana 2 2" xfId="592" xr:uid="{00000000-0005-0000-0000-00004F020000}"/>
    <cellStyle name="Aprēķināšana 2 3" xfId="593" xr:uid="{00000000-0005-0000-0000-000050020000}"/>
    <cellStyle name="Aprēķināšana 3" xfId="594" xr:uid="{00000000-0005-0000-0000-000051020000}"/>
    <cellStyle name="Aprēķināšana 3 2" xfId="595" xr:uid="{00000000-0005-0000-0000-000052020000}"/>
    <cellStyle name="Arvutus" xfId="596" xr:uid="{00000000-0005-0000-0000-000053020000}"/>
    <cellStyle name="Atdalītāji_862_Elizabetes_21A_rekonstrukcija" xfId="597" xr:uid="{00000000-0005-0000-0000-000054020000}"/>
    <cellStyle name="Bad 10" xfId="598" xr:uid="{00000000-0005-0000-0000-000055020000}"/>
    <cellStyle name="Bad 2" xfId="599" xr:uid="{00000000-0005-0000-0000-000056020000}"/>
    <cellStyle name="Bad 2 2" xfId="600" xr:uid="{00000000-0005-0000-0000-000057020000}"/>
    <cellStyle name="Bad 2 3" xfId="601" xr:uid="{00000000-0005-0000-0000-000058020000}"/>
    <cellStyle name="Bad 2 4" xfId="602" xr:uid="{00000000-0005-0000-0000-000059020000}"/>
    <cellStyle name="Bad 2 5" xfId="603" xr:uid="{00000000-0005-0000-0000-00005A020000}"/>
    <cellStyle name="Bad 3" xfId="604" xr:uid="{00000000-0005-0000-0000-00005B020000}"/>
    <cellStyle name="Bad 4" xfId="605" xr:uid="{00000000-0005-0000-0000-00005C020000}"/>
    <cellStyle name="Bad 5" xfId="606" xr:uid="{00000000-0005-0000-0000-00005D020000}"/>
    <cellStyle name="Bad 6" xfId="607" xr:uid="{00000000-0005-0000-0000-00005E020000}"/>
    <cellStyle name="Bad 7" xfId="608" xr:uid="{00000000-0005-0000-0000-00005F020000}"/>
    <cellStyle name="Bad 8" xfId="609" xr:uid="{00000000-0005-0000-0000-000060020000}"/>
    <cellStyle name="Bad 9" xfId="610" xr:uid="{00000000-0005-0000-0000-000061020000}"/>
    <cellStyle name="Brīdinājuma teksts" xfId="611" xr:uid="{00000000-0005-0000-0000-000062020000}"/>
    <cellStyle name="Brīdinājuma teksts 2" xfId="612" xr:uid="{00000000-0005-0000-0000-000063020000}"/>
    <cellStyle name="Brīdinājuma teksts 2 2" xfId="613" xr:uid="{00000000-0005-0000-0000-000064020000}"/>
    <cellStyle name="Brīdinājuma teksts 2 3" xfId="614" xr:uid="{00000000-0005-0000-0000-000065020000}"/>
    <cellStyle name="Brīdinājuma teksts 3" xfId="615" xr:uid="{00000000-0005-0000-0000-000066020000}"/>
    <cellStyle name="Brīdinājuma teksts 3 2" xfId="616" xr:uid="{00000000-0005-0000-0000-000067020000}"/>
    <cellStyle name="Calculation" xfId="617" builtinId="22" customBuiltin="1"/>
    <cellStyle name="Calculation 10" xfId="618" xr:uid="{00000000-0005-0000-0000-000069020000}"/>
    <cellStyle name="Calculation 11" xfId="619" xr:uid="{00000000-0005-0000-0000-00006A020000}"/>
    <cellStyle name="Calculation 12" xfId="620" xr:uid="{00000000-0005-0000-0000-00006B020000}"/>
    <cellStyle name="Calculation 13" xfId="621" xr:uid="{00000000-0005-0000-0000-00006C020000}"/>
    <cellStyle name="Calculation 14" xfId="622" xr:uid="{00000000-0005-0000-0000-00006D020000}"/>
    <cellStyle name="Calculation 15" xfId="623" xr:uid="{00000000-0005-0000-0000-00006E020000}"/>
    <cellStyle name="Calculation 16" xfId="624" xr:uid="{00000000-0005-0000-0000-00006F020000}"/>
    <cellStyle name="Calculation 17" xfId="625" xr:uid="{00000000-0005-0000-0000-000070020000}"/>
    <cellStyle name="Calculation 18" xfId="626" xr:uid="{00000000-0005-0000-0000-000071020000}"/>
    <cellStyle name="Calculation 19" xfId="627" xr:uid="{00000000-0005-0000-0000-000072020000}"/>
    <cellStyle name="Calculation 2" xfId="628" xr:uid="{00000000-0005-0000-0000-000073020000}"/>
    <cellStyle name="Calculation 2 2" xfId="629" xr:uid="{00000000-0005-0000-0000-000074020000}"/>
    <cellStyle name="Calculation 2 3" xfId="630" xr:uid="{00000000-0005-0000-0000-000075020000}"/>
    <cellStyle name="Calculation 2 4" xfId="631" xr:uid="{00000000-0005-0000-0000-000076020000}"/>
    <cellStyle name="Calculation 2 5" xfId="632" xr:uid="{00000000-0005-0000-0000-000077020000}"/>
    <cellStyle name="Calculation 2 6" xfId="633" xr:uid="{00000000-0005-0000-0000-000078020000}"/>
    <cellStyle name="Calculation 20" xfId="634" xr:uid="{00000000-0005-0000-0000-000079020000}"/>
    <cellStyle name="Calculation 21" xfId="635" xr:uid="{00000000-0005-0000-0000-00007A020000}"/>
    <cellStyle name="Calculation 22" xfId="636" xr:uid="{00000000-0005-0000-0000-00007B020000}"/>
    <cellStyle name="Calculation 23" xfId="637" xr:uid="{00000000-0005-0000-0000-00007C020000}"/>
    <cellStyle name="Calculation 24" xfId="638" xr:uid="{00000000-0005-0000-0000-00007D020000}"/>
    <cellStyle name="Calculation 25" xfId="639" xr:uid="{00000000-0005-0000-0000-00007E020000}"/>
    <cellStyle name="Calculation 3" xfId="640" xr:uid="{00000000-0005-0000-0000-00007F020000}"/>
    <cellStyle name="Calculation 3 2" xfId="641" xr:uid="{00000000-0005-0000-0000-000080020000}"/>
    <cellStyle name="Calculation 3 3" xfId="642" xr:uid="{00000000-0005-0000-0000-000081020000}"/>
    <cellStyle name="Calculation 3 4" xfId="643" xr:uid="{00000000-0005-0000-0000-000082020000}"/>
    <cellStyle name="Calculation 4" xfId="644" xr:uid="{00000000-0005-0000-0000-000083020000}"/>
    <cellStyle name="Calculation 4 2" xfId="645" xr:uid="{00000000-0005-0000-0000-000084020000}"/>
    <cellStyle name="Calculation 4 3" xfId="646" xr:uid="{00000000-0005-0000-0000-000085020000}"/>
    <cellStyle name="Calculation 5" xfId="647" xr:uid="{00000000-0005-0000-0000-000086020000}"/>
    <cellStyle name="Calculation 5 2" xfId="648" xr:uid="{00000000-0005-0000-0000-000087020000}"/>
    <cellStyle name="Calculation 5 3" xfId="649" xr:uid="{00000000-0005-0000-0000-000088020000}"/>
    <cellStyle name="Calculation 6" xfId="650" xr:uid="{00000000-0005-0000-0000-000089020000}"/>
    <cellStyle name="Calculation 6 2" xfId="651" xr:uid="{00000000-0005-0000-0000-00008A020000}"/>
    <cellStyle name="Calculation 6 3" xfId="652" xr:uid="{00000000-0005-0000-0000-00008B020000}"/>
    <cellStyle name="Calculation 7" xfId="653" xr:uid="{00000000-0005-0000-0000-00008C020000}"/>
    <cellStyle name="Calculation 7 2" xfId="654" xr:uid="{00000000-0005-0000-0000-00008D020000}"/>
    <cellStyle name="Calculation 8" xfId="655" xr:uid="{00000000-0005-0000-0000-00008E020000}"/>
    <cellStyle name="Calculation 9" xfId="656" xr:uid="{00000000-0005-0000-0000-00008F020000}"/>
    <cellStyle name="Check Cell 10" xfId="657" xr:uid="{00000000-0005-0000-0000-000090020000}"/>
    <cellStyle name="Check Cell 2" xfId="658" xr:uid="{00000000-0005-0000-0000-000091020000}"/>
    <cellStyle name="Check Cell 2 2" xfId="659" xr:uid="{00000000-0005-0000-0000-000092020000}"/>
    <cellStyle name="Check Cell 2 3" xfId="660" xr:uid="{00000000-0005-0000-0000-000093020000}"/>
    <cellStyle name="Check Cell 2 4" xfId="661" xr:uid="{00000000-0005-0000-0000-000094020000}"/>
    <cellStyle name="Check Cell 2 5" xfId="662" xr:uid="{00000000-0005-0000-0000-000095020000}"/>
    <cellStyle name="Check Cell 3" xfId="663" xr:uid="{00000000-0005-0000-0000-000096020000}"/>
    <cellStyle name="Check Cell 4" xfId="664" xr:uid="{00000000-0005-0000-0000-000097020000}"/>
    <cellStyle name="Check Cell 5" xfId="665" xr:uid="{00000000-0005-0000-0000-000098020000}"/>
    <cellStyle name="Check Cell 6" xfId="666" xr:uid="{00000000-0005-0000-0000-000099020000}"/>
    <cellStyle name="Check Cell 7" xfId="667" xr:uid="{00000000-0005-0000-0000-00009A020000}"/>
    <cellStyle name="Check Cell 8" xfId="668" xr:uid="{00000000-0005-0000-0000-00009B020000}"/>
    <cellStyle name="Check Cell 9" xfId="669" xr:uid="{00000000-0005-0000-0000-00009C020000}"/>
    <cellStyle name="Comma 10" xfId="670" xr:uid="{00000000-0005-0000-0000-00009D020000}"/>
    <cellStyle name="Comma 10 2" xfId="671" xr:uid="{00000000-0005-0000-0000-00009E020000}"/>
    <cellStyle name="Comma 11" xfId="672" xr:uid="{00000000-0005-0000-0000-00009F020000}"/>
    <cellStyle name="Comma 11 2" xfId="673" xr:uid="{00000000-0005-0000-0000-0000A0020000}"/>
    <cellStyle name="Comma 12" xfId="674" xr:uid="{00000000-0005-0000-0000-0000A1020000}"/>
    <cellStyle name="Comma 12 2" xfId="675" xr:uid="{00000000-0005-0000-0000-0000A2020000}"/>
    <cellStyle name="Comma 13" xfId="676" xr:uid="{00000000-0005-0000-0000-0000A3020000}"/>
    <cellStyle name="Comma 13 2" xfId="677" xr:uid="{00000000-0005-0000-0000-0000A4020000}"/>
    <cellStyle name="Comma 14" xfId="678" xr:uid="{00000000-0005-0000-0000-0000A5020000}"/>
    <cellStyle name="Comma 14 2" xfId="679" xr:uid="{00000000-0005-0000-0000-0000A6020000}"/>
    <cellStyle name="Comma 15" xfId="680" xr:uid="{00000000-0005-0000-0000-0000A7020000}"/>
    <cellStyle name="Comma 15 2" xfId="681" xr:uid="{00000000-0005-0000-0000-0000A8020000}"/>
    <cellStyle name="Comma 16" xfId="682" xr:uid="{00000000-0005-0000-0000-0000A9020000}"/>
    <cellStyle name="Comma 16 2" xfId="683" xr:uid="{00000000-0005-0000-0000-0000AA020000}"/>
    <cellStyle name="Comma 17" xfId="684" xr:uid="{00000000-0005-0000-0000-0000AB020000}"/>
    <cellStyle name="Comma 17 2" xfId="685" xr:uid="{00000000-0005-0000-0000-0000AC020000}"/>
    <cellStyle name="Comma 18" xfId="686" xr:uid="{00000000-0005-0000-0000-0000AD020000}"/>
    <cellStyle name="Comma 18 2" xfId="687" xr:uid="{00000000-0005-0000-0000-0000AE020000}"/>
    <cellStyle name="Comma 19" xfId="688" xr:uid="{00000000-0005-0000-0000-0000AF020000}"/>
    <cellStyle name="Comma 19 2" xfId="689" xr:uid="{00000000-0005-0000-0000-0000B0020000}"/>
    <cellStyle name="Comma 2" xfId="690" xr:uid="{00000000-0005-0000-0000-0000B1020000}"/>
    <cellStyle name="Comma 2 2" xfId="691" xr:uid="{00000000-0005-0000-0000-0000B2020000}"/>
    <cellStyle name="Comma 2 2 2" xfId="692" xr:uid="{00000000-0005-0000-0000-0000B3020000}"/>
    <cellStyle name="Comma 2 2 2 2" xfId="693" xr:uid="{00000000-0005-0000-0000-0000B4020000}"/>
    <cellStyle name="Comma 2 2 3" xfId="694" xr:uid="{00000000-0005-0000-0000-0000B5020000}"/>
    <cellStyle name="Comma 2 3" xfId="695" xr:uid="{00000000-0005-0000-0000-0000B6020000}"/>
    <cellStyle name="Comma 2 3 2" xfId="696" xr:uid="{00000000-0005-0000-0000-0000B7020000}"/>
    <cellStyle name="Comma 2 3 3" xfId="697" xr:uid="{00000000-0005-0000-0000-0000B8020000}"/>
    <cellStyle name="Comma 2 4" xfId="698" xr:uid="{00000000-0005-0000-0000-0000B9020000}"/>
    <cellStyle name="Comma 2 5" xfId="699" xr:uid="{00000000-0005-0000-0000-0000BA020000}"/>
    <cellStyle name="Comma 2 5 2" xfId="700" xr:uid="{00000000-0005-0000-0000-0000BB020000}"/>
    <cellStyle name="Comma 2 6" xfId="701" xr:uid="{00000000-0005-0000-0000-0000BC020000}"/>
    <cellStyle name="Comma 2 7" xfId="702" xr:uid="{00000000-0005-0000-0000-0000BD020000}"/>
    <cellStyle name="Comma 2_BA" xfId="703" xr:uid="{00000000-0005-0000-0000-0000BE020000}"/>
    <cellStyle name="Comma 20" xfId="704" xr:uid="{00000000-0005-0000-0000-0000BF020000}"/>
    <cellStyle name="Comma 20 2" xfId="705" xr:uid="{00000000-0005-0000-0000-0000C0020000}"/>
    <cellStyle name="Comma 21" xfId="706" xr:uid="{00000000-0005-0000-0000-0000C1020000}"/>
    <cellStyle name="Comma 21 2" xfId="707" xr:uid="{00000000-0005-0000-0000-0000C2020000}"/>
    <cellStyle name="Comma 22" xfId="708" xr:uid="{00000000-0005-0000-0000-0000C3020000}"/>
    <cellStyle name="Comma 22 2" xfId="709" xr:uid="{00000000-0005-0000-0000-0000C4020000}"/>
    <cellStyle name="Comma 23" xfId="710" xr:uid="{00000000-0005-0000-0000-0000C5020000}"/>
    <cellStyle name="Comma 24" xfId="711" xr:uid="{00000000-0005-0000-0000-0000C6020000}"/>
    <cellStyle name="Comma 25" xfId="712" xr:uid="{00000000-0005-0000-0000-0000C7020000}"/>
    <cellStyle name="Comma 26" xfId="713" xr:uid="{00000000-0005-0000-0000-0000C8020000}"/>
    <cellStyle name="Comma 27" xfId="714" xr:uid="{00000000-0005-0000-0000-0000C9020000}"/>
    <cellStyle name="Comma 28" xfId="715" xr:uid="{00000000-0005-0000-0000-0000CA020000}"/>
    <cellStyle name="Comma 29" xfId="716" xr:uid="{00000000-0005-0000-0000-0000CB020000}"/>
    <cellStyle name="Comma 3" xfId="717" xr:uid="{00000000-0005-0000-0000-0000CC020000}"/>
    <cellStyle name="Comma 3 2" xfId="718" xr:uid="{00000000-0005-0000-0000-0000CD020000}"/>
    <cellStyle name="Comma 3 2 2" xfId="719" xr:uid="{00000000-0005-0000-0000-0000CE020000}"/>
    <cellStyle name="Comma 3 3" xfId="720" xr:uid="{00000000-0005-0000-0000-0000CF020000}"/>
    <cellStyle name="Comma 3 3 2" xfId="721" xr:uid="{00000000-0005-0000-0000-0000D0020000}"/>
    <cellStyle name="Comma 3 3 3" xfId="722" xr:uid="{00000000-0005-0000-0000-0000D1020000}"/>
    <cellStyle name="Comma 3 4" xfId="723" xr:uid="{00000000-0005-0000-0000-0000D2020000}"/>
    <cellStyle name="Comma 3 5" xfId="724" xr:uid="{00000000-0005-0000-0000-0000D3020000}"/>
    <cellStyle name="Comma 3 6" xfId="725" xr:uid="{00000000-0005-0000-0000-0000D4020000}"/>
    <cellStyle name="Comma 3 7" xfId="726" xr:uid="{00000000-0005-0000-0000-0000D5020000}"/>
    <cellStyle name="Comma 30" xfId="727" xr:uid="{00000000-0005-0000-0000-0000D6020000}"/>
    <cellStyle name="Comma 31" xfId="728" xr:uid="{00000000-0005-0000-0000-0000D7020000}"/>
    <cellStyle name="Comma 32" xfId="729" xr:uid="{00000000-0005-0000-0000-0000D8020000}"/>
    <cellStyle name="Comma 33" xfId="730" xr:uid="{00000000-0005-0000-0000-0000D9020000}"/>
    <cellStyle name="Comma 34" xfId="731" xr:uid="{00000000-0005-0000-0000-0000DA020000}"/>
    <cellStyle name="Comma 35" xfId="732" xr:uid="{00000000-0005-0000-0000-0000DB020000}"/>
    <cellStyle name="Comma 36" xfId="733" xr:uid="{00000000-0005-0000-0000-0000DC020000}"/>
    <cellStyle name="Comma 37" xfId="734" xr:uid="{00000000-0005-0000-0000-0000DD020000}"/>
    <cellStyle name="Comma 38" xfId="735" xr:uid="{00000000-0005-0000-0000-0000DE020000}"/>
    <cellStyle name="Comma 39" xfId="736" xr:uid="{00000000-0005-0000-0000-0000DF020000}"/>
    <cellStyle name="Comma 4" xfId="737" xr:uid="{00000000-0005-0000-0000-0000E0020000}"/>
    <cellStyle name="Comma 4 2" xfId="738" xr:uid="{00000000-0005-0000-0000-0000E1020000}"/>
    <cellStyle name="Comma 4 3" xfId="739" xr:uid="{00000000-0005-0000-0000-0000E2020000}"/>
    <cellStyle name="Comma 4 4" xfId="740" xr:uid="{00000000-0005-0000-0000-0000E3020000}"/>
    <cellStyle name="Comma 4 4 2" xfId="741" xr:uid="{00000000-0005-0000-0000-0000E4020000}"/>
    <cellStyle name="Comma 4 5" xfId="742" xr:uid="{00000000-0005-0000-0000-0000E5020000}"/>
    <cellStyle name="Comma 4 6" xfId="743" xr:uid="{00000000-0005-0000-0000-0000E6020000}"/>
    <cellStyle name="Comma 40" xfId="744" xr:uid="{00000000-0005-0000-0000-0000E7020000}"/>
    <cellStyle name="Comma 41" xfId="745" xr:uid="{00000000-0005-0000-0000-0000E8020000}"/>
    <cellStyle name="Comma 42" xfId="746" xr:uid="{00000000-0005-0000-0000-0000E9020000}"/>
    <cellStyle name="Comma 43" xfId="747" xr:uid="{00000000-0005-0000-0000-0000EA020000}"/>
    <cellStyle name="Comma 44" xfId="748" xr:uid="{00000000-0005-0000-0000-0000EB020000}"/>
    <cellStyle name="Comma 45" xfId="749" xr:uid="{00000000-0005-0000-0000-0000EC020000}"/>
    <cellStyle name="Comma 46" xfId="750" xr:uid="{00000000-0005-0000-0000-0000ED020000}"/>
    <cellStyle name="Comma 47" xfId="751" xr:uid="{00000000-0005-0000-0000-0000EE020000}"/>
    <cellStyle name="Comma 48" xfId="752" xr:uid="{00000000-0005-0000-0000-0000EF020000}"/>
    <cellStyle name="Comma 5" xfId="753" xr:uid="{00000000-0005-0000-0000-0000F0020000}"/>
    <cellStyle name="Comma 5 2" xfId="754" xr:uid="{00000000-0005-0000-0000-0000F1020000}"/>
    <cellStyle name="Comma 5 3" xfId="755" xr:uid="{00000000-0005-0000-0000-0000F2020000}"/>
    <cellStyle name="Comma 5 4" xfId="756" xr:uid="{00000000-0005-0000-0000-0000F3020000}"/>
    <cellStyle name="Comma 5 4 2" xfId="757" xr:uid="{00000000-0005-0000-0000-0000F4020000}"/>
    <cellStyle name="Comma 5 5" xfId="758" xr:uid="{00000000-0005-0000-0000-0000F5020000}"/>
    <cellStyle name="Comma 6" xfId="759" xr:uid="{00000000-0005-0000-0000-0000F6020000}"/>
    <cellStyle name="Comma 6 2" xfId="760" xr:uid="{00000000-0005-0000-0000-0000F7020000}"/>
    <cellStyle name="Comma 6 3" xfId="761" xr:uid="{00000000-0005-0000-0000-0000F8020000}"/>
    <cellStyle name="Comma 6 4" xfId="762" xr:uid="{00000000-0005-0000-0000-0000F9020000}"/>
    <cellStyle name="Comma 6 4 2" xfId="763" xr:uid="{00000000-0005-0000-0000-0000FA020000}"/>
    <cellStyle name="Comma 6 5" xfId="764" xr:uid="{00000000-0005-0000-0000-0000FB020000}"/>
    <cellStyle name="Comma 7" xfId="765" xr:uid="{00000000-0005-0000-0000-0000FC020000}"/>
    <cellStyle name="Comma 7 2" xfId="766" xr:uid="{00000000-0005-0000-0000-0000FD020000}"/>
    <cellStyle name="Comma 7 3" xfId="767" xr:uid="{00000000-0005-0000-0000-0000FE020000}"/>
    <cellStyle name="Comma 7 4" xfId="768" xr:uid="{00000000-0005-0000-0000-0000FF020000}"/>
    <cellStyle name="Comma 7 4 2" xfId="769" xr:uid="{00000000-0005-0000-0000-000000030000}"/>
    <cellStyle name="Comma 7 5" xfId="770" xr:uid="{00000000-0005-0000-0000-000001030000}"/>
    <cellStyle name="Comma 8" xfId="771" xr:uid="{00000000-0005-0000-0000-000002030000}"/>
    <cellStyle name="Comma 8 2" xfId="772" xr:uid="{00000000-0005-0000-0000-000003030000}"/>
    <cellStyle name="Comma 8 3" xfId="773" xr:uid="{00000000-0005-0000-0000-000004030000}"/>
    <cellStyle name="Comma 8 4" xfId="774" xr:uid="{00000000-0005-0000-0000-000005030000}"/>
    <cellStyle name="Comma 8 4 2" xfId="775" xr:uid="{00000000-0005-0000-0000-000006030000}"/>
    <cellStyle name="Comma 8 5" xfId="776" xr:uid="{00000000-0005-0000-0000-000007030000}"/>
    <cellStyle name="Comma 9" xfId="777" xr:uid="{00000000-0005-0000-0000-000008030000}"/>
    <cellStyle name="Comma 9 2" xfId="778" xr:uid="{00000000-0005-0000-0000-000009030000}"/>
    <cellStyle name="Excel Built-in Normal" xfId="779" xr:uid="{00000000-0005-0000-0000-00000A030000}"/>
    <cellStyle name="Excel Built-in Normal 2" xfId="780" xr:uid="{00000000-0005-0000-0000-00000B030000}"/>
    <cellStyle name="Excel Built-in Normal 2 2" xfId="781" xr:uid="{00000000-0005-0000-0000-00000C030000}"/>
    <cellStyle name="Excel Built-in Normal 2 3" xfId="782" xr:uid="{00000000-0005-0000-0000-00000D030000}"/>
    <cellStyle name="Excel Built-in Normal 2 4" xfId="783" xr:uid="{00000000-0005-0000-0000-00000E030000}"/>
    <cellStyle name="Excel Built-in Normal 3" xfId="784" xr:uid="{00000000-0005-0000-0000-00000F030000}"/>
    <cellStyle name="Excel Built-in Normal 3 2" xfId="785" xr:uid="{00000000-0005-0000-0000-000010030000}"/>
    <cellStyle name="Excel Built-in Normal 4" xfId="786" xr:uid="{00000000-0005-0000-0000-000011030000}"/>
    <cellStyle name="Excel Built-in Normal 5" xfId="787" xr:uid="{00000000-0005-0000-0000-000012030000}"/>
    <cellStyle name="Excel Built-in Normal 6" xfId="788" xr:uid="{00000000-0005-0000-0000-000013030000}"/>
    <cellStyle name="Excel Built-in Normal_1" xfId="789" xr:uid="{00000000-0005-0000-0000-000014030000}"/>
    <cellStyle name="Excel_BuiltIn_40% - Accent1 1" xfId="790" xr:uid="{00000000-0005-0000-0000-000015030000}"/>
    <cellStyle name="Explanatory Text 2" xfId="791" xr:uid="{00000000-0005-0000-0000-000016030000}"/>
    <cellStyle name="Explanatory Text 2 2" xfId="792" xr:uid="{00000000-0005-0000-0000-000017030000}"/>
    <cellStyle name="Explanatory Text 2 3" xfId="793" xr:uid="{00000000-0005-0000-0000-000018030000}"/>
    <cellStyle name="Explanatory Text 2 4" xfId="794" xr:uid="{00000000-0005-0000-0000-000019030000}"/>
    <cellStyle name="Explanatory Text 3" xfId="795" xr:uid="{00000000-0005-0000-0000-00001A030000}"/>
    <cellStyle name="Explanatory Text 4" xfId="796" xr:uid="{00000000-0005-0000-0000-00001B030000}"/>
    <cellStyle name="Explanatory Text 5" xfId="797" xr:uid="{00000000-0005-0000-0000-00001C030000}"/>
    <cellStyle name="Explanatory Text 6" xfId="798" xr:uid="{00000000-0005-0000-0000-00001D030000}"/>
    <cellStyle name="Explanatory Text 7" xfId="799" xr:uid="{00000000-0005-0000-0000-00001E030000}"/>
    <cellStyle name="Explanatory Text 8" xfId="800" xr:uid="{00000000-0005-0000-0000-00001F030000}"/>
    <cellStyle name="Explanatory Text 9" xfId="801" xr:uid="{00000000-0005-0000-0000-000020030000}"/>
    <cellStyle name="Good 10" xfId="802" xr:uid="{00000000-0005-0000-0000-000021030000}"/>
    <cellStyle name="Good 2" xfId="803" xr:uid="{00000000-0005-0000-0000-000022030000}"/>
    <cellStyle name="Good 2 2" xfId="804" xr:uid="{00000000-0005-0000-0000-000023030000}"/>
    <cellStyle name="Good 2 3" xfId="805" xr:uid="{00000000-0005-0000-0000-000024030000}"/>
    <cellStyle name="Good 2 4" xfId="806" xr:uid="{00000000-0005-0000-0000-000025030000}"/>
    <cellStyle name="Good 2 5" xfId="807" xr:uid="{00000000-0005-0000-0000-000026030000}"/>
    <cellStyle name="Good 3" xfId="808" xr:uid="{00000000-0005-0000-0000-000027030000}"/>
    <cellStyle name="Good 4" xfId="809" xr:uid="{00000000-0005-0000-0000-000028030000}"/>
    <cellStyle name="Good 5" xfId="810" xr:uid="{00000000-0005-0000-0000-000029030000}"/>
    <cellStyle name="Good 6" xfId="811" xr:uid="{00000000-0005-0000-0000-00002A030000}"/>
    <cellStyle name="Good 7" xfId="812" xr:uid="{00000000-0005-0000-0000-00002B030000}"/>
    <cellStyle name="Good 8" xfId="813" xr:uid="{00000000-0005-0000-0000-00002C030000}"/>
    <cellStyle name="Good 9" xfId="814" xr:uid="{00000000-0005-0000-0000-00002D030000}"/>
    <cellStyle name="Halb" xfId="815" xr:uid="{00000000-0005-0000-0000-00002E030000}"/>
    <cellStyle name="Hea" xfId="816" xr:uid="{00000000-0005-0000-0000-00002F030000}"/>
    <cellStyle name="Heading 1 10" xfId="817" xr:uid="{00000000-0005-0000-0000-000030030000}"/>
    <cellStyle name="Heading 1 2" xfId="818" xr:uid="{00000000-0005-0000-0000-000031030000}"/>
    <cellStyle name="Heading 1 2 2" xfId="819" xr:uid="{00000000-0005-0000-0000-000032030000}"/>
    <cellStyle name="Heading 1 2 3" xfId="820" xr:uid="{00000000-0005-0000-0000-000033030000}"/>
    <cellStyle name="Heading 1 2 4" xfId="821" xr:uid="{00000000-0005-0000-0000-000034030000}"/>
    <cellStyle name="Heading 1 3" xfId="822" xr:uid="{00000000-0005-0000-0000-000035030000}"/>
    <cellStyle name="Heading 1 4" xfId="823" xr:uid="{00000000-0005-0000-0000-000036030000}"/>
    <cellStyle name="Heading 1 5" xfId="824" xr:uid="{00000000-0005-0000-0000-000037030000}"/>
    <cellStyle name="Heading 1 6" xfId="825" xr:uid="{00000000-0005-0000-0000-000038030000}"/>
    <cellStyle name="Heading 1 7" xfId="826" xr:uid="{00000000-0005-0000-0000-000039030000}"/>
    <cellStyle name="Heading 1 8" xfId="827" xr:uid="{00000000-0005-0000-0000-00003A030000}"/>
    <cellStyle name="Heading 1 9" xfId="828" xr:uid="{00000000-0005-0000-0000-00003B030000}"/>
    <cellStyle name="Heading 2 2" xfId="829" xr:uid="{00000000-0005-0000-0000-00003C030000}"/>
    <cellStyle name="Heading 2 2 2" xfId="830" xr:uid="{00000000-0005-0000-0000-00003D030000}"/>
    <cellStyle name="Heading 2 2 3" xfId="831" xr:uid="{00000000-0005-0000-0000-00003E030000}"/>
    <cellStyle name="Heading 2 2 4" xfId="832" xr:uid="{00000000-0005-0000-0000-00003F030000}"/>
    <cellStyle name="Heading 2 3" xfId="833" xr:uid="{00000000-0005-0000-0000-000040030000}"/>
    <cellStyle name="Heading 2 4" xfId="834" xr:uid="{00000000-0005-0000-0000-000041030000}"/>
    <cellStyle name="Heading 2 5" xfId="835" xr:uid="{00000000-0005-0000-0000-000042030000}"/>
    <cellStyle name="Heading 2 6" xfId="836" xr:uid="{00000000-0005-0000-0000-000043030000}"/>
    <cellStyle name="Heading 2 7" xfId="837" xr:uid="{00000000-0005-0000-0000-000044030000}"/>
    <cellStyle name="Heading 2 8" xfId="838" xr:uid="{00000000-0005-0000-0000-000045030000}"/>
    <cellStyle name="Heading 2 9" xfId="839" xr:uid="{00000000-0005-0000-0000-000046030000}"/>
    <cellStyle name="Heading 3 2" xfId="840" xr:uid="{00000000-0005-0000-0000-000047030000}"/>
    <cellStyle name="Heading 3 2 2" xfId="841" xr:uid="{00000000-0005-0000-0000-000048030000}"/>
    <cellStyle name="Heading 3 2 3" xfId="842" xr:uid="{00000000-0005-0000-0000-000049030000}"/>
    <cellStyle name="Heading 3 2 4" xfId="843" xr:uid="{00000000-0005-0000-0000-00004A030000}"/>
    <cellStyle name="Heading 3 3" xfId="844" xr:uid="{00000000-0005-0000-0000-00004B030000}"/>
    <cellStyle name="Heading 3 4" xfId="845" xr:uid="{00000000-0005-0000-0000-00004C030000}"/>
    <cellStyle name="Heading 3 5" xfId="846" xr:uid="{00000000-0005-0000-0000-00004D030000}"/>
    <cellStyle name="Heading 3 6" xfId="847" xr:uid="{00000000-0005-0000-0000-00004E030000}"/>
    <cellStyle name="Heading 3 7" xfId="848" xr:uid="{00000000-0005-0000-0000-00004F030000}"/>
    <cellStyle name="Heading 3 8" xfId="849" xr:uid="{00000000-0005-0000-0000-000050030000}"/>
    <cellStyle name="Heading 3 9" xfId="850" xr:uid="{00000000-0005-0000-0000-000051030000}"/>
    <cellStyle name="Heading 4 2" xfId="851" xr:uid="{00000000-0005-0000-0000-000052030000}"/>
    <cellStyle name="Heading 4 2 2" xfId="852" xr:uid="{00000000-0005-0000-0000-000053030000}"/>
    <cellStyle name="Heading 4 2 3" xfId="853" xr:uid="{00000000-0005-0000-0000-000054030000}"/>
    <cellStyle name="Heading 4 2 4" xfId="854" xr:uid="{00000000-0005-0000-0000-000055030000}"/>
    <cellStyle name="Heading 4 3" xfId="855" xr:uid="{00000000-0005-0000-0000-000056030000}"/>
    <cellStyle name="Heading 4 4" xfId="856" xr:uid="{00000000-0005-0000-0000-000057030000}"/>
    <cellStyle name="Heading 4 5" xfId="857" xr:uid="{00000000-0005-0000-0000-000058030000}"/>
    <cellStyle name="Heading 4 6" xfId="858" xr:uid="{00000000-0005-0000-0000-000059030000}"/>
    <cellStyle name="Heading 4 7" xfId="859" xr:uid="{00000000-0005-0000-0000-00005A030000}"/>
    <cellStyle name="Heading 4 8" xfId="860" xr:uid="{00000000-0005-0000-0000-00005B030000}"/>
    <cellStyle name="Heading 4 9" xfId="861" xr:uid="{00000000-0005-0000-0000-00005C030000}"/>
    <cellStyle name="Heading1 1" xfId="862" xr:uid="{00000000-0005-0000-0000-00005D030000}"/>
    <cellStyle name="Hipersaite 2" xfId="863" xr:uid="{00000000-0005-0000-0000-00005E030000}"/>
    <cellStyle name="Hoiatustekst" xfId="864" xr:uid="{00000000-0005-0000-0000-00005F030000}"/>
    <cellStyle name="Ievade" xfId="865" xr:uid="{00000000-0005-0000-0000-000060030000}"/>
    <cellStyle name="Ievade 2" xfId="866" xr:uid="{00000000-0005-0000-0000-000061030000}"/>
    <cellStyle name="Ievade 2 2" xfId="867" xr:uid="{00000000-0005-0000-0000-000062030000}"/>
    <cellStyle name="Ievade 2 3" xfId="868" xr:uid="{00000000-0005-0000-0000-000063030000}"/>
    <cellStyle name="Ievade 3" xfId="869" xr:uid="{00000000-0005-0000-0000-000064030000}"/>
    <cellStyle name="Ievade 3 2" xfId="870" xr:uid="{00000000-0005-0000-0000-000065030000}"/>
    <cellStyle name="Input" xfId="871" builtinId="20" customBuiltin="1"/>
    <cellStyle name="Input 10" xfId="872" xr:uid="{00000000-0005-0000-0000-000067030000}"/>
    <cellStyle name="Input 11" xfId="873" xr:uid="{00000000-0005-0000-0000-000068030000}"/>
    <cellStyle name="Input 12" xfId="874" xr:uid="{00000000-0005-0000-0000-000069030000}"/>
    <cellStyle name="Input 13" xfId="875" xr:uid="{00000000-0005-0000-0000-00006A030000}"/>
    <cellStyle name="Input 14" xfId="876" xr:uid="{00000000-0005-0000-0000-00006B030000}"/>
    <cellStyle name="Input 15" xfId="877" xr:uid="{00000000-0005-0000-0000-00006C030000}"/>
    <cellStyle name="Input 16" xfId="878" xr:uid="{00000000-0005-0000-0000-00006D030000}"/>
    <cellStyle name="Input 17" xfId="879" xr:uid="{00000000-0005-0000-0000-00006E030000}"/>
    <cellStyle name="Input 18" xfId="880" xr:uid="{00000000-0005-0000-0000-00006F030000}"/>
    <cellStyle name="Input 19" xfId="881" xr:uid="{00000000-0005-0000-0000-000070030000}"/>
    <cellStyle name="Input 2" xfId="882" xr:uid="{00000000-0005-0000-0000-000071030000}"/>
    <cellStyle name="Input 2 2" xfId="883" xr:uid="{00000000-0005-0000-0000-000072030000}"/>
    <cellStyle name="Input 2 3" xfId="884" xr:uid="{00000000-0005-0000-0000-000073030000}"/>
    <cellStyle name="Input 2 4" xfId="885" xr:uid="{00000000-0005-0000-0000-000074030000}"/>
    <cellStyle name="Input 20" xfId="886" xr:uid="{00000000-0005-0000-0000-000075030000}"/>
    <cellStyle name="Input 21" xfId="887" xr:uid="{00000000-0005-0000-0000-000076030000}"/>
    <cellStyle name="Input 22" xfId="888" xr:uid="{00000000-0005-0000-0000-000077030000}"/>
    <cellStyle name="Input 23" xfId="889" xr:uid="{00000000-0005-0000-0000-000078030000}"/>
    <cellStyle name="Input 24" xfId="890" xr:uid="{00000000-0005-0000-0000-000079030000}"/>
    <cellStyle name="Input 25" xfId="891" xr:uid="{00000000-0005-0000-0000-00007A030000}"/>
    <cellStyle name="Input 3" xfId="892" xr:uid="{00000000-0005-0000-0000-00007B030000}"/>
    <cellStyle name="Input 3 2" xfId="893" xr:uid="{00000000-0005-0000-0000-00007C030000}"/>
    <cellStyle name="Input 3 3" xfId="894" xr:uid="{00000000-0005-0000-0000-00007D030000}"/>
    <cellStyle name="Input 3 4" xfId="895" xr:uid="{00000000-0005-0000-0000-00007E030000}"/>
    <cellStyle name="Input 4" xfId="896" xr:uid="{00000000-0005-0000-0000-00007F030000}"/>
    <cellStyle name="Input 4 2" xfId="897" xr:uid="{00000000-0005-0000-0000-000080030000}"/>
    <cellStyle name="Input 4 3" xfId="898" xr:uid="{00000000-0005-0000-0000-000081030000}"/>
    <cellStyle name="Input 5" xfId="899" xr:uid="{00000000-0005-0000-0000-000082030000}"/>
    <cellStyle name="Input 5 2" xfId="900" xr:uid="{00000000-0005-0000-0000-000083030000}"/>
    <cellStyle name="Input 5 3" xfId="901" xr:uid="{00000000-0005-0000-0000-000084030000}"/>
    <cellStyle name="Input 6" xfId="902" xr:uid="{00000000-0005-0000-0000-000085030000}"/>
    <cellStyle name="Input 6 2" xfId="903" xr:uid="{00000000-0005-0000-0000-000086030000}"/>
    <cellStyle name="Input 6 3" xfId="904" xr:uid="{00000000-0005-0000-0000-000087030000}"/>
    <cellStyle name="Input 7" xfId="905" xr:uid="{00000000-0005-0000-0000-000088030000}"/>
    <cellStyle name="Input 7 2" xfId="906" xr:uid="{00000000-0005-0000-0000-000089030000}"/>
    <cellStyle name="Input 8" xfId="907" xr:uid="{00000000-0005-0000-0000-00008A030000}"/>
    <cellStyle name="Input 9" xfId="908" xr:uid="{00000000-0005-0000-0000-00008B030000}"/>
    <cellStyle name="Izcēlums1 2" xfId="909" xr:uid="{00000000-0005-0000-0000-00008C030000}"/>
    <cellStyle name="Izcēlums1 3" xfId="910" xr:uid="{00000000-0005-0000-0000-00008D030000}"/>
    <cellStyle name="Izcēlums2 2" xfId="911" xr:uid="{00000000-0005-0000-0000-00008E030000}"/>
    <cellStyle name="Izcēlums2 3" xfId="912" xr:uid="{00000000-0005-0000-0000-00008F030000}"/>
    <cellStyle name="Izcēlums3 2" xfId="913" xr:uid="{00000000-0005-0000-0000-000090030000}"/>
    <cellStyle name="Izcēlums3 3" xfId="914" xr:uid="{00000000-0005-0000-0000-000091030000}"/>
    <cellStyle name="Izcēlums4 2" xfId="915" xr:uid="{00000000-0005-0000-0000-000092030000}"/>
    <cellStyle name="Izcēlums4 3" xfId="916" xr:uid="{00000000-0005-0000-0000-000093030000}"/>
    <cellStyle name="Izcēlums5 2" xfId="917" xr:uid="{00000000-0005-0000-0000-000094030000}"/>
    <cellStyle name="Izcēlums5 3" xfId="918" xr:uid="{00000000-0005-0000-0000-000095030000}"/>
    <cellStyle name="Izcēlums6 2" xfId="919" xr:uid="{00000000-0005-0000-0000-000096030000}"/>
    <cellStyle name="Izcēlums6 3" xfId="920" xr:uid="{00000000-0005-0000-0000-000097030000}"/>
    <cellStyle name="Izvade" xfId="921" xr:uid="{00000000-0005-0000-0000-000098030000}"/>
    <cellStyle name="Izvade 2" xfId="922" xr:uid="{00000000-0005-0000-0000-000099030000}"/>
    <cellStyle name="Izvade 2 2" xfId="923" xr:uid="{00000000-0005-0000-0000-00009A030000}"/>
    <cellStyle name="Izvade 2 3" xfId="924" xr:uid="{00000000-0005-0000-0000-00009B030000}"/>
    <cellStyle name="Izvade 3" xfId="925" xr:uid="{00000000-0005-0000-0000-00009C030000}"/>
    <cellStyle name="Izvade 3 2" xfId="926" xr:uid="{00000000-0005-0000-0000-00009D030000}"/>
    <cellStyle name="Kokku" xfId="927" xr:uid="{00000000-0005-0000-0000-00009E030000}"/>
    <cellStyle name="Komats 2" xfId="928" xr:uid="{00000000-0005-0000-0000-00009F030000}"/>
    <cellStyle name="Komats 2 2" xfId="929" xr:uid="{00000000-0005-0000-0000-0000A0030000}"/>
    <cellStyle name="Komats 3" xfId="930" xr:uid="{00000000-0005-0000-0000-0000A1030000}"/>
    <cellStyle name="Kontrolli lahtrit" xfId="931" xr:uid="{00000000-0005-0000-0000-0000A2030000}"/>
    <cellStyle name="Kopsumma" xfId="932" xr:uid="{00000000-0005-0000-0000-0000A3030000}"/>
    <cellStyle name="Kopsumma 2" xfId="933" xr:uid="{00000000-0005-0000-0000-0000A4030000}"/>
    <cellStyle name="Kopsumma 2 2" xfId="934" xr:uid="{00000000-0005-0000-0000-0000A5030000}"/>
    <cellStyle name="Kopsumma 2 3" xfId="935" xr:uid="{00000000-0005-0000-0000-0000A6030000}"/>
    <cellStyle name="Kopsumma 3" xfId="936" xr:uid="{00000000-0005-0000-0000-0000A7030000}"/>
    <cellStyle name="Kopsumma 3 2" xfId="937" xr:uid="{00000000-0005-0000-0000-0000A8030000}"/>
    <cellStyle name="Labs 2" xfId="938" xr:uid="{00000000-0005-0000-0000-0000A9030000}"/>
    <cellStyle name="Lingitud lahter" xfId="939" xr:uid="{00000000-0005-0000-0000-0000AA030000}"/>
    <cellStyle name="Linked Cell 2" xfId="940" xr:uid="{00000000-0005-0000-0000-0000AB030000}"/>
    <cellStyle name="Linked Cell 2 2" xfId="941" xr:uid="{00000000-0005-0000-0000-0000AC030000}"/>
    <cellStyle name="Linked Cell 2 3" xfId="942" xr:uid="{00000000-0005-0000-0000-0000AD030000}"/>
    <cellStyle name="Linked Cell 2 4" xfId="943" xr:uid="{00000000-0005-0000-0000-0000AE030000}"/>
    <cellStyle name="Linked Cell 3" xfId="944" xr:uid="{00000000-0005-0000-0000-0000AF030000}"/>
    <cellStyle name="Linked Cell 4" xfId="945" xr:uid="{00000000-0005-0000-0000-0000B0030000}"/>
    <cellStyle name="Linked Cell 5" xfId="946" xr:uid="{00000000-0005-0000-0000-0000B1030000}"/>
    <cellStyle name="Linked Cell 6" xfId="947" xr:uid="{00000000-0005-0000-0000-0000B2030000}"/>
    <cellStyle name="Linked Cell 7" xfId="948" xr:uid="{00000000-0005-0000-0000-0000B3030000}"/>
    <cellStyle name="Linked Cell 8" xfId="949" xr:uid="{00000000-0005-0000-0000-0000B4030000}"/>
    <cellStyle name="Linked Cell 9" xfId="950" xr:uid="{00000000-0005-0000-0000-0000B5030000}"/>
    <cellStyle name="Märkus" xfId="951" xr:uid="{00000000-0005-0000-0000-0000B6030000}"/>
    <cellStyle name="Neitrāls" xfId="952" xr:uid="{00000000-0005-0000-0000-0000B7030000}"/>
    <cellStyle name="Neitrāls 2" xfId="953" xr:uid="{00000000-0005-0000-0000-0000B8030000}"/>
    <cellStyle name="Neitrāls 2 2" xfId="954" xr:uid="{00000000-0005-0000-0000-0000B9030000}"/>
    <cellStyle name="Neitrāls 2 3" xfId="955" xr:uid="{00000000-0005-0000-0000-0000BA030000}"/>
    <cellStyle name="Neitrāls 3" xfId="956" xr:uid="{00000000-0005-0000-0000-0000BB030000}"/>
    <cellStyle name="Neitrāls 3 2" xfId="957" xr:uid="{00000000-0005-0000-0000-0000BC030000}"/>
    <cellStyle name="Neutraalne" xfId="958" xr:uid="{00000000-0005-0000-0000-0000BD030000}"/>
    <cellStyle name="Neutral" xfId="959" builtinId="28" customBuiltin="1"/>
    <cellStyle name="Neutral 10" xfId="960" xr:uid="{00000000-0005-0000-0000-0000BF030000}"/>
    <cellStyle name="Neutral 2" xfId="961" xr:uid="{00000000-0005-0000-0000-0000C0030000}"/>
    <cellStyle name="Neutral 2 2" xfId="962" xr:uid="{00000000-0005-0000-0000-0000C1030000}"/>
    <cellStyle name="Neutral 2 3" xfId="963" xr:uid="{00000000-0005-0000-0000-0000C2030000}"/>
    <cellStyle name="Neutral 2 4" xfId="964" xr:uid="{00000000-0005-0000-0000-0000C3030000}"/>
    <cellStyle name="Neutral 2 5" xfId="965" xr:uid="{00000000-0005-0000-0000-0000C4030000}"/>
    <cellStyle name="Neutral 3" xfId="966" xr:uid="{00000000-0005-0000-0000-0000C5030000}"/>
    <cellStyle name="Neutral 3 2" xfId="967" xr:uid="{00000000-0005-0000-0000-0000C6030000}"/>
    <cellStyle name="Neutral 4" xfId="968" xr:uid="{00000000-0005-0000-0000-0000C7030000}"/>
    <cellStyle name="Neutral 5" xfId="969" xr:uid="{00000000-0005-0000-0000-0000C8030000}"/>
    <cellStyle name="Neutral 6" xfId="970" xr:uid="{00000000-0005-0000-0000-0000C9030000}"/>
    <cellStyle name="Neutral 7" xfId="971" xr:uid="{00000000-0005-0000-0000-0000CA030000}"/>
    <cellStyle name="Neutral 8" xfId="972" xr:uid="{00000000-0005-0000-0000-0000CB030000}"/>
    <cellStyle name="Neutral 9" xfId="973" xr:uid="{00000000-0005-0000-0000-0000CC030000}"/>
    <cellStyle name="Normaallaad 2" xfId="974" xr:uid="{00000000-0005-0000-0000-0000CD030000}"/>
    <cellStyle name="Normal" xfId="0" builtinId="0"/>
    <cellStyle name="Normal 10" xfId="975" xr:uid="{00000000-0005-0000-0000-0000CF030000}"/>
    <cellStyle name="Normal 10 2" xfId="976" xr:uid="{00000000-0005-0000-0000-0000D0030000}"/>
    <cellStyle name="Normal 11" xfId="977" xr:uid="{00000000-0005-0000-0000-0000D1030000}"/>
    <cellStyle name="Normal 11 2" xfId="978" xr:uid="{00000000-0005-0000-0000-0000D2030000}"/>
    <cellStyle name="Normal 11 2 2" xfId="979" xr:uid="{00000000-0005-0000-0000-0000D3030000}"/>
    <cellStyle name="Normal 11 3" xfId="980" xr:uid="{00000000-0005-0000-0000-0000D4030000}"/>
    <cellStyle name="Normal 11 3 2" xfId="981" xr:uid="{00000000-0005-0000-0000-0000D5030000}"/>
    <cellStyle name="Normal 11 3 3" xfId="982" xr:uid="{00000000-0005-0000-0000-0000D6030000}"/>
    <cellStyle name="Normal 11 4" xfId="983" xr:uid="{00000000-0005-0000-0000-0000D7030000}"/>
    <cellStyle name="Normal 11 5" xfId="984" xr:uid="{00000000-0005-0000-0000-0000D8030000}"/>
    <cellStyle name="Normal 11 5 2" xfId="985" xr:uid="{00000000-0005-0000-0000-0000D9030000}"/>
    <cellStyle name="Normal 12" xfId="986" xr:uid="{00000000-0005-0000-0000-0000DA030000}"/>
    <cellStyle name="Normal 12 2" xfId="987" xr:uid="{00000000-0005-0000-0000-0000DB030000}"/>
    <cellStyle name="Normal 12 2 2" xfId="988" xr:uid="{00000000-0005-0000-0000-0000DC030000}"/>
    <cellStyle name="Normal 12 3" xfId="989" xr:uid="{00000000-0005-0000-0000-0000DD030000}"/>
    <cellStyle name="Normal 12 3 2" xfId="990" xr:uid="{00000000-0005-0000-0000-0000DE030000}"/>
    <cellStyle name="Normal 12_BA" xfId="991" xr:uid="{00000000-0005-0000-0000-0000DF030000}"/>
    <cellStyle name="Normal 13" xfId="992" xr:uid="{00000000-0005-0000-0000-0000E0030000}"/>
    <cellStyle name="Normal 13 2" xfId="993" xr:uid="{00000000-0005-0000-0000-0000E1030000}"/>
    <cellStyle name="Normal 13 3" xfId="994" xr:uid="{00000000-0005-0000-0000-0000E2030000}"/>
    <cellStyle name="Normal 13 4" xfId="995" xr:uid="{00000000-0005-0000-0000-0000E3030000}"/>
    <cellStyle name="Normal 13_spungeni_sporta_zale_ tame" xfId="996" xr:uid="{00000000-0005-0000-0000-0000E4030000}"/>
    <cellStyle name="Normal 14" xfId="997" xr:uid="{00000000-0005-0000-0000-0000E5030000}"/>
    <cellStyle name="Normal 14 2" xfId="998" xr:uid="{00000000-0005-0000-0000-0000E6030000}"/>
    <cellStyle name="Normal 14 3" xfId="999" xr:uid="{00000000-0005-0000-0000-0000E7030000}"/>
    <cellStyle name="Normal 15" xfId="1000" xr:uid="{00000000-0005-0000-0000-0000E8030000}"/>
    <cellStyle name="Normal 15 2" xfId="1001" xr:uid="{00000000-0005-0000-0000-0000E9030000}"/>
    <cellStyle name="Normal 15 3" xfId="1002" xr:uid="{00000000-0005-0000-0000-0000EA030000}"/>
    <cellStyle name="Normal 15 4" xfId="1003" xr:uid="{00000000-0005-0000-0000-0000EB030000}"/>
    <cellStyle name="Normal 15 5" xfId="1004" xr:uid="{00000000-0005-0000-0000-0000EC030000}"/>
    <cellStyle name="Normal 15_1.TS_IS" xfId="1005" xr:uid="{00000000-0005-0000-0000-0000ED030000}"/>
    <cellStyle name="Normal 16" xfId="1006" xr:uid="{00000000-0005-0000-0000-0000EE030000}"/>
    <cellStyle name="Normal 17" xfId="1007" xr:uid="{00000000-0005-0000-0000-0000EF030000}"/>
    <cellStyle name="Normal 18" xfId="1008" xr:uid="{00000000-0005-0000-0000-0000F0030000}"/>
    <cellStyle name="Normal 19" xfId="1009" xr:uid="{00000000-0005-0000-0000-0000F1030000}"/>
    <cellStyle name="Normal 19 2" xfId="1010" xr:uid="{00000000-0005-0000-0000-0000F2030000}"/>
    <cellStyle name="Normal 2" xfId="1011" xr:uid="{00000000-0005-0000-0000-0000F3030000}"/>
    <cellStyle name="Normal 2 10" xfId="1012" xr:uid="{00000000-0005-0000-0000-0000F4030000}"/>
    <cellStyle name="Normal 2 11" xfId="1013" xr:uid="{00000000-0005-0000-0000-0000F5030000}"/>
    <cellStyle name="Normal 2 2" xfId="1014" xr:uid="{00000000-0005-0000-0000-0000F6030000}"/>
    <cellStyle name="Normal 2 2 2" xfId="1015" xr:uid="{00000000-0005-0000-0000-0000F7030000}"/>
    <cellStyle name="Normal 2 2 2 2" xfId="1016" xr:uid="{00000000-0005-0000-0000-0000F8030000}"/>
    <cellStyle name="Normal 2 2 3" xfId="1017" xr:uid="{00000000-0005-0000-0000-0000F9030000}"/>
    <cellStyle name="Normal 2 2 3 2" xfId="1018" xr:uid="{00000000-0005-0000-0000-0000FA030000}"/>
    <cellStyle name="Normal 2 2 3 3" xfId="1019" xr:uid="{00000000-0005-0000-0000-0000FB030000}"/>
    <cellStyle name="Normal 2 2 3 4" xfId="1020" xr:uid="{00000000-0005-0000-0000-0000FC030000}"/>
    <cellStyle name="Normal 2 2 4" xfId="1021" xr:uid="{00000000-0005-0000-0000-0000FD030000}"/>
    <cellStyle name="Normal 2 2 5" xfId="1022" xr:uid="{00000000-0005-0000-0000-0000FE030000}"/>
    <cellStyle name="Normal 2 3" xfId="1023" xr:uid="{00000000-0005-0000-0000-0000FF030000}"/>
    <cellStyle name="Normal 2 3 2" xfId="1024" xr:uid="{00000000-0005-0000-0000-000000040000}"/>
    <cellStyle name="Normal 2 3 2 2" xfId="1025" xr:uid="{00000000-0005-0000-0000-000001040000}"/>
    <cellStyle name="Normal 2 3 2 3" xfId="1026" xr:uid="{00000000-0005-0000-0000-000002040000}"/>
    <cellStyle name="Normal 2 3 3" xfId="1027" xr:uid="{00000000-0005-0000-0000-000003040000}"/>
    <cellStyle name="Normal 2 3 3 2" xfId="1028" xr:uid="{00000000-0005-0000-0000-000004040000}"/>
    <cellStyle name="Normal 2 3 4" xfId="1029" xr:uid="{00000000-0005-0000-0000-000005040000}"/>
    <cellStyle name="Normal 2 3 5" xfId="1030" xr:uid="{00000000-0005-0000-0000-000006040000}"/>
    <cellStyle name="Normal 2 3 6" xfId="1031" xr:uid="{00000000-0005-0000-0000-000007040000}"/>
    <cellStyle name="Normal 2 3 7" xfId="1032" xr:uid="{00000000-0005-0000-0000-000008040000}"/>
    <cellStyle name="Normal 2 4" xfId="1033" xr:uid="{00000000-0005-0000-0000-000009040000}"/>
    <cellStyle name="Normal 2 5" xfId="1034" xr:uid="{00000000-0005-0000-0000-00000A040000}"/>
    <cellStyle name="Normal 2 5 2" xfId="1035" xr:uid="{00000000-0005-0000-0000-00000B040000}"/>
    <cellStyle name="Normal 2 6" xfId="1036" xr:uid="{00000000-0005-0000-0000-00000C040000}"/>
    <cellStyle name="Normal 2 7" xfId="1037" xr:uid="{00000000-0005-0000-0000-00000D040000}"/>
    <cellStyle name="Normal 2 8" xfId="1038" xr:uid="{00000000-0005-0000-0000-00000E040000}"/>
    <cellStyle name="Normal 2 9" xfId="1039" xr:uid="{00000000-0005-0000-0000-00000F040000}"/>
    <cellStyle name="Normal 2_1_1" xfId="1040" xr:uid="{00000000-0005-0000-0000-000010040000}"/>
    <cellStyle name="Normal 20" xfId="1041" xr:uid="{00000000-0005-0000-0000-000011040000}"/>
    <cellStyle name="Normal 21" xfId="1042" xr:uid="{00000000-0005-0000-0000-000012040000}"/>
    <cellStyle name="Normal 22" xfId="1043" xr:uid="{00000000-0005-0000-0000-000013040000}"/>
    <cellStyle name="Normal 23" xfId="1044" xr:uid="{00000000-0005-0000-0000-000014040000}"/>
    <cellStyle name="Normal 24" xfId="1045" xr:uid="{00000000-0005-0000-0000-000015040000}"/>
    <cellStyle name="Normal 25" xfId="1046" xr:uid="{00000000-0005-0000-0000-000016040000}"/>
    <cellStyle name="Normal 26" xfId="1047" xr:uid="{00000000-0005-0000-0000-000017040000}"/>
    <cellStyle name="Normal 27" xfId="1048" xr:uid="{00000000-0005-0000-0000-000018040000}"/>
    <cellStyle name="Normal 27 2" xfId="1049" xr:uid="{00000000-0005-0000-0000-000019040000}"/>
    <cellStyle name="Normal 28" xfId="1050" xr:uid="{00000000-0005-0000-0000-00001A040000}"/>
    <cellStyle name="Normal 28 2" xfId="1051" xr:uid="{00000000-0005-0000-0000-00001B040000}"/>
    <cellStyle name="Normal 29" xfId="1052" xr:uid="{00000000-0005-0000-0000-00001C040000}"/>
    <cellStyle name="Normal 3" xfId="1053" xr:uid="{00000000-0005-0000-0000-00001D040000}"/>
    <cellStyle name="Normal 3 2" xfId="1054" xr:uid="{00000000-0005-0000-0000-00001E040000}"/>
    <cellStyle name="Normal 3 2 2" xfId="1055" xr:uid="{00000000-0005-0000-0000-00001F040000}"/>
    <cellStyle name="Normal 3 2 3" xfId="1056" xr:uid="{00000000-0005-0000-0000-000020040000}"/>
    <cellStyle name="Normal 3 2 4" xfId="1057" xr:uid="{00000000-0005-0000-0000-000021040000}"/>
    <cellStyle name="Normal 3 2 5" xfId="1058" xr:uid="{00000000-0005-0000-0000-000022040000}"/>
    <cellStyle name="Normal 3 2 6" xfId="1059" xr:uid="{00000000-0005-0000-0000-000023040000}"/>
    <cellStyle name="Normal 3 3" xfId="1060" xr:uid="{00000000-0005-0000-0000-000024040000}"/>
    <cellStyle name="Normal 3 3 2" xfId="1061" xr:uid="{00000000-0005-0000-0000-000025040000}"/>
    <cellStyle name="Normal 3 3 3" xfId="1062" xr:uid="{00000000-0005-0000-0000-000026040000}"/>
    <cellStyle name="Normal 3 3 4" xfId="1063" xr:uid="{00000000-0005-0000-0000-000027040000}"/>
    <cellStyle name="Normal 3 3 5" xfId="1064" xr:uid="{00000000-0005-0000-0000-000028040000}"/>
    <cellStyle name="Normal 3 3 6" xfId="1065" xr:uid="{00000000-0005-0000-0000-000029040000}"/>
    <cellStyle name="Normal 3 4" xfId="1066" xr:uid="{00000000-0005-0000-0000-00002A040000}"/>
    <cellStyle name="Normal 3 4 2" xfId="1067" xr:uid="{00000000-0005-0000-0000-00002B040000}"/>
    <cellStyle name="Normal 3 4 3" xfId="1068" xr:uid="{00000000-0005-0000-0000-00002C040000}"/>
    <cellStyle name="Normal 3 4 4" xfId="1069" xr:uid="{00000000-0005-0000-0000-00002D040000}"/>
    <cellStyle name="Normal 3 5" xfId="1070" xr:uid="{00000000-0005-0000-0000-00002E040000}"/>
    <cellStyle name="Normal 3 6" xfId="1071" xr:uid="{00000000-0005-0000-0000-00002F040000}"/>
    <cellStyle name="Normal 3 7" xfId="1072" xr:uid="{00000000-0005-0000-0000-000030040000}"/>
    <cellStyle name="Normal 3 8" xfId="1073" xr:uid="{00000000-0005-0000-0000-000031040000}"/>
    <cellStyle name="Normal 3_BA" xfId="1074" xr:uid="{00000000-0005-0000-0000-000032040000}"/>
    <cellStyle name="Normal 30" xfId="1075" xr:uid="{00000000-0005-0000-0000-000033040000}"/>
    <cellStyle name="Normal 31" xfId="1076" xr:uid="{00000000-0005-0000-0000-000034040000}"/>
    <cellStyle name="Normal 32" xfId="1077" xr:uid="{00000000-0005-0000-0000-000035040000}"/>
    <cellStyle name="Normal 33" xfId="1078" xr:uid="{00000000-0005-0000-0000-000036040000}"/>
    <cellStyle name="Normal 34" xfId="1079" xr:uid="{00000000-0005-0000-0000-000037040000}"/>
    <cellStyle name="Normal 35" xfId="1080" xr:uid="{00000000-0005-0000-0000-000038040000}"/>
    <cellStyle name="Normal 36" xfId="1081" xr:uid="{00000000-0005-0000-0000-000039040000}"/>
    <cellStyle name="Normal 36 2" xfId="1082" xr:uid="{00000000-0005-0000-0000-00003A040000}"/>
    <cellStyle name="Normal 36 3" xfId="1083" xr:uid="{00000000-0005-0000-0000-00003B040000}"/>
    <cellStyle name="Normal 36 4" xfId="1084" xr:uid="{00000000-0005-0000-0000-00003C040000}"/>
    <cellStyle name="Normal 37" xfId="1085" xr:uid="{00000000-0005-0000-0000-00003D040000}"/>
    <cellStyle name="Normal 38" xfId="1086" xr:uid="{00000000-0005-0000-0000-00003E040000}"/>
    <cellStyle name="Normal 38 2" xfId="1087" xr:uid="{00000000-0005-0000-0000-00003F040000}"/>
    <cellStyle name="Normal 38 2 2" xfId="1088" xr:uid="{00000000-0005-0000-0000-000040040000}"/>
    <cellStyle name="Normal 39" xfId="1089" xr:uid="{00000000-0005-0000-0000-000041040000}"/>
    <cellStyle name="Normal 4" xfId="1090" xr:uid="{00000000-0005-0000-0000-000042040000}"/>
    <cellStyle name="Normal 4 2" xfId="1091" xr:uid="{00000000-0005-0000-0000-000043040000}"/>
    <cellStyle name="Normal 4 2 2" xfId="1092" xr:uid="{00000000-0005-0000-0000-000044040000}"/>
    <cellStyle name="Normal 4 2 3" xfId="1093" xr:uid="{00000000-0005-0000-0000-000045040000}"/>
    <cellStyle name="Normal 4 2 4" xfId="1094" xr:uid="{00000000-0005-0000-0000-000046040000}"/>
    <cellStyle name="Normal 4 3" xfId="1095" xr:uid="{00000000-0005-0000-0000-000047040000}"/>
    <cellStyle name="Normal 4 4" xfId="1096" xr:uid="{00000000-0005-0000-0000-000048040000}"/>
    <cellStyle name="Normal 4 4 2" xfId="1097" xr:uid="{00000000-0005-0000-0000-000049040000}"/>
    <cellStyle name="Normal 4 5" xfId="1098" xr:uid="{00000000-0005-0000-0000-00004A040000}"/>
    <cellStyle name="Normal 4 6" xfId="1099" xr:uid="{00000000-0005-0000-0000-00004B040000}"/>
    <cellStyle name="Normal 4 7" xfId="1100" xr:uid="{00000000-0005-0000-0000-00004C040000}"/>
    <cellStyle name="Normal 4 8" xfId="1101" xr:uid="{00000000-0005-0000-0000-00004D040000}"/>
    <cellStyle name="Normal 4_BA" xfId="1102" xr:uid="{00000000-0005-0000-0000-00004E040000}"/>
    <cellStyle name="Normal 40" xfId="1103" xr:uid="{00000000-0005-0000-0000-00004F040000}"/>
    <cellStyle name="Normal 40 2" xfId="1104" xr:uid="{00000000-0005-0000-0000-000050040000}"/>
    <cellStyle name="Normal 41" xfId="1105" xr:uid="{00000000-0005-0000-0000-000051040000}"/>
    <cellStyle name="Normal 42" xfId="1106" xr:uid="{00000000-0005-0000-0000-000052040000}"/>
    <cellStyle name="Normal 43" xfId="1107" xr:uid="{00000000-0005-0000-0000-000053040000}"/>
    <cellStyle name="Normal 43 2" xfId="1108" xr:uid="{00000000-0005-0000-0000-000054040000}"/>
    <cellStyle name="Normal 44" xfId="1109" xr:uid="{00000000-0005-0000-0000-000055040000}"/>
    <cellStyle name="Normal 44 2" xfId="1110" xr:uid="{00000000-0005-0000-0000-000056040000}"/>
    <cellStyle name="Normal 44 3" xfId="1111" xr:uid="{00000000-0005-0000-0000-000057040000}"/>
    <cellStyle name="Normal 45" xfId="1112" xr:uid="{00000000-0005-0000-0000-000058040000}"/>
    <cellStyle name="Normal 45 2" xfId="1113" xr:uid="{00000000-0005-0000-0000-000059040000}"/>
    <cellStyle name="Normal 45 2 2" xfId="1114" xr:uid="{00000000-0005-0000-0000-00005A040000}"/>
    <cellStyle name="Normal 45 2 3" xfId="1115" xr:uid="{00000000-0005-0000-0000-00005B040000}"/>
    <cellStyle name="Normal 45 2 4" xfId="1116" xr:uid="{00000000-0005-0000-0000-00005C040000}"/>
    <cellStyle name="Normal 45 3" xfId="1117" xr:uid="{00000000-0005-0000-0000-00005D040000}"/>
    <cellStyle name="Normal 46" xfId="1118" xr:uid="{00000000-0005-0000-0000-00005E040000}"/>
    <cellStyle name="Normal 46 2" xfId="1119" xr:uid="{00000000-0005-0000-0000-00005F040000}"/>
    <cellStyle name="Normal 46 2 2" xfId="1120" xr:uid="{00000000-0005-0000-0000-000060040000}"/>
    <cellStyle name="Normal 46 2 3" xfId="1121" xr:uid="{00000000-0005-0000-0000-000061040000}"/>
    <cellStyle name="Normal 46 2 4" xfId="1122" xr:uid="{00000000-0005-0000-0000-000062040000}"/>
    <cellStyle name="Normal 47" xfId="1123" xr:uid="{00000000-0005-0000-0000-000063040000}"/>
    <cellStyle name="Normal 47 2" xfId="1124" xr:uid="{00000000-0005-0000-0000-000064040000}"/>
    <cellStyle name="Normal 48" xfId="1125" xr:uid="{00000000-0005-0000-0000-000065040000}"/>
    <cellStyle name="Normal 48 2" xfId="1126" xr:uid="{00000000-0005-0000-0000-000066040000}"/>
    <cellStyle name="Normal 49" xfId="1127" xr:uid="{00000000-0005-0000-0000-000067040000}"/>
    <cellStyle name="Normal 5" xfId="1128" xr:uid="{00000000-0005-0000-0000-000068040000}"/>
    <cellStyle name="Normal 5 2" xfId="1129" xr:uid="{00000000-0005-0000-0000-000069040000}"/>
    <cellStyle name="Normal 5 3" xfId="1130" xr:uid="{00000000-0005-0000-0000-00006A040000}"/>
    <cellStyle name="Normal 5 4" xfId="1131" xr:uid="{00000000-0005-0000-0000-00006B040000}"/>
    <cellStyle name="Normal 5 5" xfId="1132" xr:uid="{00000000-0005-0000-0000-00006C040000}"/>
    <cellStyle name="Normal 5 6" xfId="1133" xr:uid="{00000000-0005-0000-0000-00006D040000}"/>
    <cellStyle name="Normal 5 7" xfId="1134" xr:uid="{00000000-0005-0000-0000-00006E040000}"/>
    <cellStyle name="Normal 5_BA" xfId="1135" xr:uid="{00000000-0005-0000-0000-00006F040000}"/>
    <cellStyle name="Normal 50" xfId="1136" xr:uid="{00000000-0005-0000-0000-000070040000}"/>
    <cellStyle name="Normal 51" xfId="1137" xr:uid="{00000000-0005-0000-0000-000071040000}"/>
    <cellStyle name="Normal 51 2" xfId="1138" xr:uid="{00000000-0005-0000-0000-000072040000}"/>
    <cellStyle name="Normal 52" xfId="1139" xr:uid="{00000000-0005-0000-0000-000073040000}"/>
    <cellStyle name="Normal 53" xfId="1140" xr:uid="{00000000-0005-0000-0000-000074040000}"/>
    <cellStyle name="Normal 53 2" xfId="1141" xr:uid="{00000000-0005-0000-0000-000075040000}"/>
    <cellStyle name="Normal 54" xfId="1142" xr:uid="{00000000-0005-0000-0000-000076040000}"/>
    <cellStyle name="Normal 55" xfId="1143" xr:uid="{00000000-0005-0000-0000-000077040000}"/>
    <cellStyle name="Normal 56" xfId="1144" xr:uid="{00000000-0005-0000-0000-000078040000}"/>
    <cellStyle name="Normal 57" xfId="1145" xr:uid="{00000000-0005-0000-0000-000079040000}"/>
    <cellStyle name="Normal 58" xfId="1146" xr:uid="{00000000-0005-0000-0000-00007A040000}"/>
    <cellStyle name="Normal 59" xfId="1147" xr:uid="{00000000-0005-0000-0000-00007B040000}"/>
    <cellStyle name="Normal 6" xfId="1148" xr:uid="{00000000-0005-0000-0000-00007C040000}"/>
    <cellStyle name="Normal 6 2" xfId="1149" xr:uid="{00000000-0005-0000-0000-00007D040000}"/>
    <cellStyle name="Normal 6 3" xfId="1150" xr:uid="{00000000-0005-0000-0000-00007E040000}"/>
    <cellStyle name="Normal 60" xfId="1151" xr:uid="{00000000-0005-0000-0000-00007F040000}"/>
    <cellStyle name="Normal 61" xfId="1152" xr:uid="{00000000-0005-0000-0000-000080040000}"/>
    <cellStyle name="Normal 62" xfId="1153" xr:uid="{00000000-0005-0000-0000-000081040000}"/>
    <cellStyle name="Normal 63" xfId="1154" xr:uid="{00000000-0005-0000-0000-000082040000}"/>
    <cellStyle name="Normal 64" xfId="1155" xr:uid="{00000000-0005-0000-0000-000083040000}"/>
    <cellStyle name="Normal 65" xfId="1156" xr:uid="{00000000-0005-0000-0000-000084040000}"/>
    <cellStyle name="Normal 66" xfId="1157" xr:uid="{00000000-0005-0000-0000-000085040000}"/>
    <cellStyle name="Normal 7" xfId="1158" xr:uid="{00000000-0005-0000-0000-000086040000}"/>
    <cellStyle name="Normal 7 2" xfId="1159" xr:uid="{00000000-0005-0000-0000-000087040000}"/>
    <cellStyle name="Normal 8" xfId="1160" xr:uid="{00000000-0005-0000-0000-000088040000}"/>
    <cellStyle name="Normal 8 2" xfId="1161" xr:uid="{00000000-0005-0000-0000-000089040000}"/>
    <cellStyle name="Normal 9" xfId="1162" xr:uid="{00000000-0005-0000-0000-00008A040000}"/>
    <cellStyle name="Normal 9 2" xfId="1163" xr:uid="{00000000-0005-0000-0000-00008B040000}"/>
    <cellStyle name="Normal 9 2 2" xfId="1164" xr:uid="{00000000-0005-0000-0000-00008C040000}"/>
    <cellStyle name="Normal 9 2 3" xfId="1165" xr:uid="{00000000-0005-0000-0000-00008D040000}"/>
    <cellStyle name="Normal 9 2 4" xfId="1166" xr:uid="{00000000-0005-0000-0000-00008E040000}"/>
    <cellStyle name="Normal 9 3" xfId="1167" xr:uid="{00000000-0005-0000-0000-00008F040000}"/>
    <cellStyle name="Normal_Sheet1" xfId="1168" xr:uid="{00000000-0005-0000-0000-000090040000}"/>
    <cellStyle name="Nosaukums" xfId="1169" xr:uid="{00000000-0005-0000-0000-000091040000}"/>
    <cellStyle name="Nosaukums 2" xfId="1170" xr:uid="{00000000-0005-0000-0000-000092040000}"/>
    <cellStyle name="Nosaukums 2 2" xfId="1171" xr:uid="{00000000-0005-0000-0000-000093040000}"/>
    <cellStyle name="Nosaukums 2 3" xfId="1172" xr:uid="{00000000-0005-0000-0000-000094040000}"/>
    <cellStyle name="Nosaukums 3" xfId="1173" xr:uid="{00000000-0005-0000-0000-000095040000}"/>
    <cellStyle name="Nosaukums 3 2" xfId="1174" xr:uid="{00000000-0005-0000-0000-000096040000}"/>
    <cellStyle name="Note 10" xfId="1175" xr:uid="{00000000-0005-0000-0000-000097040000}"/>
    <cellStyle name="Note 2" xfId="1176" xr:uid="{00000000-0005-0000-0000-000098040000}"/>
    <cellStyle name="Note 2 2" xfId="1177" xr:uid="{00000000-0005-0000-0000-000099040000}"/>
    <cellStyle name="Note 2 2 2" xfId="1178" xr:uid="{00000000-0005-0000-0000-00009A040000}"/>
    <cellStyle name="Note 2 3" xfId="1179" xr:uid="{00000000-0005-0000-0000-00009B040000}"/>
    <cellStyle name="Note 2 4" xfId="1180" xr:uid="{00000000-0005-0000-0000-00009C040000}"/>
    <cellStyle name="Note 2 5" xfId="1181" xr:uid="{00000000-0005-0000-0000-00009D040000}"/>
    <cellStyle name="Note 2 5 2" xfId="1182" xr:uid="{00000000-0005-0000-0000-00009E040000}"/>
    <cellStyle name="Note 2 6" xfId="1183" xr:uid="{00000000-0005-0000-0000-00009F040000}"/>
    <cellStyle name="Note 2 7" xfId="1184" xr:uid="{00000000-0005-0000-0000-0000A0040000}"/>
    <cellStyle name="Note 2 8" xfId="1185" xr:uid="{00000000-0005-0000-0000-0000A1040000}"/>
    <cellStyle name="Note 3" xfId="1186" xr:uid="{00000000-0005-0000-0000-0000A2040000}"/>
    <cellStyle name="Note 3 2" xfId="1187" xr:uid="{00000000-0005-0000-0000-0000A3040000}"/>
    <cellStyle name="Note 4" xfId="1188" xr:uid="{00000000-0005-0000-0000-0000A4040000}"/>
    <cellStyle name="Note 5" xfId="1189" xr:uid="{00000000-0005-0000-0000-0000A5040000}"/>
    <cellStyle name="Note 6" xfId="1190" xr:uid="{00000000-0005-0000-0000-0000A6040000}"/>
    <cellStyle name="Note 7" xfId="1191" xr:uid="{00000000-0005-0000-0000-0000A7040000}"/>
    <cellStyle name="Note 8" xfId="1192" xr:uid="{00000000-0005-0000-0000-0000A8040000}"/>
    <cellStyle name="Note 9" xfId="1193" xr:uid="{00000000-0005-0000-0000-0000A9040000}"/>
    <cellStyle name="Output" xfId="1194" builtinId="21" customBuiltin="1"/>
    <cellStyle name="Output 10" xfId="1195" xr:uid="{00000000-0005-0000-0000-0000AB040000}"/>
    <cellStyle name="Output 11" xfId="1196" xr:uid="{00000000-0005-0000-0000-0000AC040000}"/>
    <cellStyle name="Output 12" xfId="1197" xr:uid="{00000000-0005-0000-0000-0000AD040000}"/>
    <cellStyle name="Output 13" xfId="1198" xr:uid="{00000000-0005-0000-0000-0000AE040000}"/>
    <cellStyle name="Output 14" xfId="1199" xr:uid="{00000000-0005-0000-0000-0000AF040000}"/>
    <cellStyle name="Output 15" xfId="1200" xr:uid="{00000000-0005-0000-0000-0000B0040000}"/>
    <cellStyle name="Output 16" xfId="1201" xr:uid="{00000000-0005-0000-0000-0000B1040000}"/>
    <cellStyle name="Output 17" xfId="1202" xr:uid="{00000000-0005-0000-0000-0000B2040000}"/>
    <cellStyle name="Output 18" xfId="1203" xr:uid="{00000000-0005-0000-0000-0000B3040000}"/>
    <cellStyle name="Output 19" xfId="1204" xr:uid="{00000000-0005-0000-0000-0000B4040000}"/>
    <cellStyle name="Output 2" xfId="1205" xr:uid="{00000000-0005-0000-0000-0000B5040000}"/>
    <cellStyle name="Output 2 2" xfId="1206" xr:uid="{00000000-0005-0000-0000-0000B6040000}"/>
    <cellStyle name="Output 2 3" xfId="1207" xr:uid="{00000000-0005-0000-0000-0000B7040000}"/>
    <cellStyle name="Output 2 4" xfId="1208" xr:uid="{00000000-0005-0000-0000-0000B8040000}"/>
    <cellStyle name="Output 2 5" xfId="1209" xr:uid="{00000000-0005-0000-0000-0000B9040000}"/>
    <cellStyle name="Output 2 6" xfId="1210" xr:uid="{00000000-0005-0000-0000-0000BA040000}"/>
    <cellStyle name="Output 2 7" xfId="1211" xr:uid="{00000000-0005-0000-0000-0000BB040000}"/>
    <cellStyle name="Output 20" xfId="1212" xr:uid="{00000000-0005-0000-0000-0000BC040000}"/>
    <cellStyle name="Output 21" xfId="1213" xr:uid="{00000000-0005-0000-0000-0000BD040000}"/>
    <cellStyle name="Output 22" xfId="1214" xr:uid="{00000000-0005-0000-0000-0000BE040000}"/>
    <cellStyle name="Output 23" xfId="1215" xr:uid="{00000000-0005-0000-0000-0000BF040000}"/>
    <cellStyle name="Output 24" xfId="1216" xr:uid="{00000000-0005-0000-0000-0000C0040000}"/>
    <cellStyle name="Output 25" xfId="1217" xr:uid="{00000000-0005-0000-0000-0000C1040000}"/>
    <cellStyle name="Output 3" xfId="1218" xr:uid="{00000000-0005-0000-0000-0000C2040000}"/>
    <cellStyle name="Output 3 2" xfId="1219" xr:uid="{00000000-0005-0000-0000-0000C3040000}"/>
    <cellStyle name="Output 3 3" xfId="1220" xr:uid="{00000000-0005-0000-0000-0000C4040000}"/>
    <cellStyle name="Output 3 4" xfId="1221" xr:uid="{00000000-0005-0000-0000-0000C5040000}"/>
    <cellStyle name="Output 3 5" xfId="1222" xr:uid="{00000000-0005-0000-0000-0000C6040000}"/>
    <cellStyle name="Output 4" xfId="1223" xr:uid="{00000000-0005-0000-0000-0000C7040000}"/>
    <cellStyle name="Output 4 2" xfId="1224" xr:uid="{00000000-0005-0000-0000-0000C8040000}"/>
    <cellStyle name="Output 4 3" xfId="1225" xr:uid="{00000000-0005-0000-0000-0000C9040000}"/>
    <cellStyle name="Output 4 4" xfId="1226" xr:uid="{00000000-0005-0000-0000-0000CA040000}"/>
    <cellStyle name="Output 5" xfId="1227" xr:uid="{00000000-0005-0000-0000-0000CB040000}"/>
    <cellStyle name="Output 5 2" xfId="1228" xr:uid="{00000000-0005-0000-0000-0000CC040000}"/>
    <cellStyle name="Output 5 3" xfId="1229" xr:uid="{00000000-0005-0000-0000-0000CD040000}"/>
    <cellStyle name="Output 6" xfId="1230" xr:uid="{00000000-0005-0000-0000-0000CE040000}"/>
    <cellStyle name="Output 6 2" xfId="1231" xr:uid="{00000000-0005-0000-0000-0000CF040000}"/>
    <cellStyle name="Output 6 3" xfId="1232" xr:uid="{00000000-0005-0000-0000-0000D0040000}"/>
    <cellStyle name="Output 7" xfId="1233" xr:uid="{00000000-0005-0000-0000-0000D1040000}"/>
    <cellStyle name="Output 7 2" xfId="1234" xr:uid="{00000000-0005-0000-0000-0000D2040000}"/>
    <cellStyle name="Output 8" xfId="1235" xr:uid="{00000000-0005-0000-0000-0000D3040000}"/>
    <cellStyle name="Output 9" xfId="1236" xr:uid="{00000000-0005-0000-0000-0000D4040000}"/>
    <cellStyle name="Parastais 3" xfId="1237" xr:uid="{00000000-0005-0000-0000-0000D5040000}"/>
    <cellStyle name="Parastais_Lapa1" xfId="1238" xr:uid="{00000000-0005-0000-0000-0000D6040000}"/>
    <cellStyle name="Parasts 2" xfId="1239" xr:uid="{00000000-0005-0000-0000-0000D7040000}"/>
    <cellStyle name="Parasts 2 2" xfId="1240" xr:uid="{00000000-0005-0000-0000-0000D8040000}"/>
    <cellStyle name="Parasts 2 2 2" xfId="1241" xr:uid="{00000000-0005-0000-0000-0000D9040000}"/>
    <cellStyle name="Parasts 2 2 3" xfId="1242" xr:uid="{00000000-0005-0000-0000-0000DA040000}"/>
    <cellStyle name="Parasts 2 2 4" xfId="1243" xr:uid="{00000000-0005-0000-0000-0000DB040000}"/>
    <cellStyle name="Parasts 3" xfId="1244" xr:uid="{00000000-0005-0000-0000-0000DC040000}"/>
    <cellStyle name="Parasts 4" xfId="1245" xr:uid="{00000000-0005-0000-0000-0000DD040000}"/>
    <cellStyle name="Parasts 5" xfId="1246" xr:uid="{00000000-0005-0000-0000-0000DE040000}"/>
    <cellStyle name="Paskaidrojošs teksts 2" xfId="1247" xr:uid="{00000000-0005-0000-0000-0000DF040000}"/>
    <cellStyle name="Pārbaudes šūna 2" xfId="1248" xr:uid="{00000000-0005-0000-0000-0000E0040000}"/>
    <cellStyle name="Pealkiri" xfId="1249" xr:uid="{00000000-0005-0000-0000-0000E1040000}"/>
    <cellStyle name="Pealkiri 1" xfId="1250" xr:uid="{00000000-0005-0000-0000-0000E2040000}"/>
    <cellStyle name="Pealkiri 2" xfId="1251" xr:uid="{00000000-0005-0000-0000-0000E3040000}"/>
    <cellStyle name="Pealkiri 3" xfId="1252" xr:uid="{00000000-0005-0000-0000-0000E4040000}"/>
    <cellStyle name="Pealkiri 4" xfId="1253" xr:uid="{00000000-0005-0000-0000-0000E5040000}"/>
    <cellStyle name="Percent 2" xfId="1254" xr:uid="{00000000-0005-0000-0000-0000E6040000}"/>
    <cellStyle name="Percent 2 2" xfId="1255" xr:uid="{00000000-0005-0000-0000-0000E7040000}"/>
    <cellStyle name="Percent 2 3" xfId="1256" xr:uid="{00000000-0005-0000-0000-0000E8040000}"/>
    <cellStyle name="Percent 2 4" xfId="1257" xr:uid="{00000000-0005-0000-0000-0000E9040000}"/>
    <cellStyle name="Percent 2 5" xfId="1258" xr:uid="{00000000-0005-0000-0000-0000EA040000}"/>
    <cellStyle name="Percent 3" xfId="1259" xr:uid="{00000000-0005-0000-0000-0000EB040000}"/>
    <cellStyle name="Percent 4" xfId="1260" xr:uid="{00000000-0005-0000-0000-0000EC040000}"/>
    <cellStyle name="Piezīme 2" xfId="1261" xr:uid="{00000000-0005-0000-0000-0000ED040000}"/>
    <cellStyle name="Result 1" xfId="1262" xr:uid="{00000000-0005-0000-0000-0000EE040000}"/>
    <cellStyle name="Result2 1" xfId="1263" xr:uid="{00000000-0005-0000-0000-0000EF040000}"/>
    <cellStyle name="Rõhk1" xfId="1264" xr:uid="{00000000-0005-0000-0000-0000F0040000}"/>
    <cellStyle name="Rõhk2" xfId="1265" xr:uid="{00000000-0005-0000-0000-0000F1040000}"/>
    <cellStyle name="Rõhk3" xfId="1266" xr:uid="{00000000-0005-0000-0000-0000F2040000}"/>
    <cellStyle name="Rõhk4" xfId="1267" xr:uid="{00000000-0005-0000-0000-0000F3040000}"/>
    <cellStyle name="Rõhk5" xfId="1268" xr:uid="{00000000-0005-0000-0000-0000F4040000}"/>
    <cellStyle name="Rõhk6" xfId="1269" xr:uid="{00000000-0005-0000-0000-0000F5040000}"/>
    <cellStyle name="Saistīta šūna 2" xfId="1270" xr:uid="{00000000-0005-0000-0000-0000F6040000}"/>
    <cellStyle name="Saistītā šūna" xfId="1271" xr:uid="{00000000-0005-0000-0000-0000F7040000}"/>
    <cellStyle name="Saistītā šūna 2" xfId="1272" xr:uid="{00000000-0005-0000-0000-0000F8040000}"/>
    <cellStyle name="Selgitav tekst" xfId="1273" xr:uid="{00000000-0005-0000-0000-0000F9040000}"/>
    <cellStyle name="Sisestus" xfId="1274" xr:uid="{00000000-0005-0000-0000-0000FA040000}"/>
    <cellStyle name="Slikts 2" xfId="1275" xr:uid="{00000000-0005-0000-0000-0000FB040000}"/>
    <cellStyle name="Standard_Sonderpreisliste 2002-2" xfId="1276" xr:uid="{00000000-0005-0000-0000-0000FC040000}"/>
    <cellStyle name="Stils 1" xfId="1277" xr:uid="{00000000-0005-0000-0000-0000FD040000}"/>
    <cellStyle name="Stils 1 2" xfId="1278" xr:uid="{00000000-0005-0000-0000-0000FE040000}"/>
    <cellStyle name="Stils 1 2 2" xfId="1279" xr:uid="{00000000-0005-0000-0000-0000FF040000}"/>
    <cellStyle name="Stils 1 2 2 2" xfId="1280" xr:uid="{00000000-0005-0000-0000-000000050000}"/>
    <cellStyle name="Stils 1 3" xfId="1281" xr:uid="{00000000-0005-0000-0000-000001050000}"/>
    <cellStyle name="Stils 1 4" xfId="1282" xr:uid="{00000000-0005-0000-0000-000002050000}"/>
    <cellStyle name="Stils 1 5" xfId="1283" xr:uid="{00000000-0005-0000-0000-000003050000}"/>
    <cellStyle name="Style 1" xfId="1284" xr:uid="{00000000-0005-0000-0000-000004050000}"/>
    <cellStyle name="Style 1 2" xfId="1285" xr:uid="{00000000-0005-0000-0000-000005050000}"/>
    <cellStyle name="Style 1 2 2" xfId="1286" xr:uid="{00000000-0005-0000-0000-000006050000}"/>
    <cellStyle name="Style 1 2 2 2" xfId="1287" xr:uid="{00000000-0005-0000-0000-000007050000}"/>
    <cellStyle name="Style 1 2 2 3" xfId="1288" xr:uid="{00000000-0005-0000-0000-000008050000}"/>
    <cellStyle name="Style 1 2 3" xfId="1289" xr:uid="{00000000-0005-0000-0000-000009050000}"/>
    <cellStyle name="Style 1 2 4" xfId="1290" xr:uid="{00000000-0005-0000-0000-00000A050000}"/>
    <cellStyle name="Style 1 2 5" xfId="1291" xr:uid="{00000000-0005-0000-0000-00000B050000}"/>
    <cellStyle name="Style 1 2 6" xfId="1292" xr:uid="{00000000-0005-0000-0000-00000C050000}"/>
    <cellStyle name="Style 1 2 7" xfId="1293" xr:uid="{00000000-0005-0000-0000-00000D050000}"/>
    <cellStyle name="Style 1 3" xfId="1294" xr:uid="{00000000-0005-0000-0000-00000E050000}"/>
    <cellStyle name="Style 1 3 2" xfId="1295" xr:uid="{00000000-0005-0000-0000-00000F050000}"/>
    <cellStyle name="Style 1 3 3" xfId="1296" xr:uid="{00000000-0005-0000-0000-000010050000}"/>
    <cellStyle name="Style 1 3 4" xfId="1297" xr:uid="{00000000-0005-0000-0000-000011050000}"/>
    <cellStyle name="Style 1 3 5" xfId="1298" xr:uid="{00000000-0005-0000-0000-000012050000}"/>
    <cellStyle name="Style 1_1 " xfId="1299" xr:uid="{00000000-0005-0000-0000-000013050000}"/>
    <cellStyle name="Title" xfId="1300" builtinId="15" customBuiltin="1"/>
    <cellStyle name="Title 2" xfId="1301" xr:uid="{00000000-0005-0000-0000-000015050000}"/>
    <cellStyle name="Title 2 2" xfId="1302" xr:uid="{00000000-0005-0000-0000-000016050000}"/>
    <cellStyle name="Title 2 3" xfId="1303" xr:uid="{00000000-0005-0000-0000-000017050000}"/>
    <cellStyle name="Title 2 4" xfId="1304" xr:uid="{00000000-0005-0000-0000-000018050000}"/>
    <cellStyle name="Title 3" xfId="1305" xr:uid="{00000000-0005-0000-0000-000019050000}"/>
    <cellStyle name="Title 4" xfId="1306" xr:uid="{00000000-0005-0000-0000-00001A050000}"/>
    <cellStyle name="Title 5" xfId="1307" xr:uid="{00000000-0005-0000-0000-00001B050000}"/>
    <cellStyle name="Title 6" xfId="1308" xr:uid="{00000000-0005-0000-0000-00001C050000}"/>
    <cellStyle name="Title 7" xfId="1309" xr:uid="{00000000-0005-0000-0000-00001D050000}"/>
    <cellStyle name="Title 8" xfId="1310" xr:uid="{00000000-0005-0000-0000-00001E050000}"/>
    <cellStyle name="Title 9" xfId="1311" xr:uid="{00000000-0005-0000-0000-00001F050000}"/>
    <cellStyle name="Total" xfId="1312" builtinId="25" customBuiltin="1"/>
    <cellStyle name="Total 2" xfId="1313" xr:uid="{00000000-0005-0000-0000-000021050000}"/>
    <cellStyle name="Total 2 2" xfId="1314" xr:uid="{00000000-0005-0000-0000-000022050000}"/>
    <cellStyle name="Total 2 3" xfId="1315" xr:uid="{00000000-0005-0000-0000-000023050000}"/>
    <cellStyle name="Total 2 4" xfId="1316" xr:uid="{00000000-0005-0000-0000-000024050000}"/>
    <cellStyle name="Total 3" xfId="1317" xr:uid="{00000000-0005-0000-0000-000025050000}"/>
    <cellStyle name="Total 4" xfId="1318" xr:uid="{00000000-0005-0000-0000-000026050000}"/>
    <cellStyle name="Total 5" xfId="1319" xr:uid="{00000000-0005-0000-0000-000027050000}"/>
    <cellStyle name="Total 6" xfId="1320" xr:uid="{00000000-0005-0000-0000-000028050000}"/>
    <cellStyle name="Total 7" xfId="1321" xr:uid="{00000000-0005-0000-0000-000029050000}"/>
    <cellStyle name="Total 8" xfId="1322" xr:uid="{00000000-0005-0000-0000-00002A050000}"/>
    <cellStyle name="Total 9" xfId="1323" xr:uid="{00000000-0005-0000-0000-00002B050000}"/>
    <cellStyle name="Väljund" xfId="1324" xr:uid="{00000000-0005-0000-0000-00002C050000}"/>
    <cellStyle name="Virsraksts 1 2" xfId="1325" xr:uid="{00000000-0005-0000-0000-00002D050000}"/>
    <cellStyle name="Virsraksts 2 2" xfId="1326" xr:uid="{00000000-0005-0000-0000-00002E050000}"/>
    <cellStyle name="Virsraksts 3 2" xfId="1327" xr:uid="{00000000-0005-0000-0000-00002F050000}"/>
    <cellStyle name="Virsraksts 4 2" xfId="1328" xr:uid="{00000000-0005-0000-0000-000030050000}"/>
    <cellStyle name="Warning Text" xfId="1329" builtinId="11" customBuiltin="1"/>
    <cellStyle name="Warning Text 2" xfId="1330" xr:uid="{00000000-0005-0000-0000-000032050000}"/>
    <cellStyle name="Warning Text 2 2" xfId="1331" xr:uid="{00000000-0005-0000-0000-000033050000}"/>
    <cellStyle name="Warning Text 2 3" xfId="1332" xr:uid="{00000000-0005-0000-0000-000034050000}"/>
    <cellStyle name="Warning Text 2 4" xfId="1333" xr:uid="{00000000-0005-0000-0000-000035050000}"/>
    <cellStyle name="Warning Text 3" xfId="1334" xr:uid="{00000000-0005-0000-0000-000036050000}"/>
    <cellStyle name="Warning Text 4" xfId="1335" xr:uid="{00000000-0005-0000-0000-000037050000}"/>
    <cellStyle name="Warning Text 5" xfId="1336" xr:uid="{00000000-0005-0000-0000-000038050000}"/>
    <cellStyle name="Warning Text 6" xfId="1337" xr:uid="{00000000-0005-0000-0000-000039050000}"/>
    <cellStyle name="Warning Text 7" xfId="1338" xr:uid="{00000000-0005-0000-0000-00003A050000}"/>
    <cellStyle name="Warning Text 8" xfId="1339" xr:uid="{00000000-0005-0000-0000-00003B050000}"/>
    <cellStyle name="Warning Text 9" xfId="1340" xr:uid="{00000000-0005-0000-0000-00003C050000}"/>
    <cellStyle name="Обычный 2" xfId="1341" xr:uid="{00000000-0005-0000-0000-00003D050000}"/>
    <cellStyle name="Обычный 2 2" xfId="1342" xr:uid="{00000000-0005-0000-0000-00003E050000}"/>
    <cellStyle name="Обычный 2_Sheet1" xfId="1343" xr:uid="{00000000-0005-0000-0000-00003F050000}"/>
    <cellStyle name="Обычный 3" xfId="1344" xr:uid="{00000000-0005-0000-0000-000040050000}"/>
    <cellStyle name="Обычный 4" xfId="1345" xr:uid="{00000000-0005-0000-0000-000041050000}"/>
    <cellStyle name="Обычный_2009-04-27_PED IESN" xfId="1346" xr:uid="{00000000-0005-0000-0000-000042050000}"/>
    <cellStyle name="Процентный 2" xfId="1347" xr:uid="{00000000-0005-0000-0000-000043050000}"/>
    <cellStyle name="Стиль 1" xfId="1348" xr:uid="{00000000-0005-0000-0000-000044050000}"/>
    <cellStyle name="Финансовый 2" xfId="1349" xr:uid="{00000000-0005-0000-0000-00004505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onisus\projects-mk\2014\Liepaja_Juras_iela\Projekts\T\Arhivs\Tame_Juras_2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kaidrojuma_raksts"/>
      <sheetName val="Buvniecibas koptame"/>
      <sheetName val="Pasutit_buvn"/>
      <sheetName val="koptame"/>
      <sheetName val="CD"/>
      <sheetName val="LKT"/>
      <sheetName val="ELT_a"/>
      <sheetName val="ELT_e"/>
    </sheetNames>
    <sheetDataSet>
      <sheetData sheetId="0">
        <row r="19">
          <cell r="H19" t="str">
            <v>2015.01.04.</v>
          </cell>
        </row>
      </sheetData>
      <sheetData sheetId="1"/>
      <sheetData sheetId="2"/>
      <sheetData sheetId="3">
        <row r="5">
          <cell r="D5" t="str">
            <v>Jūras iela, Jūras iela 16, Jūras iela 18, Dzirnavu iela 3, Dzirnavu iela 6, Liepāja</v>
          </cell>
        </row>
        <row r="15">
          <cell r="A15" t="str">
            <v>Virsizdevumi</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view="pageBreakPreview" topLeftCell="A11" zoomScale="115" zoomScaleNormal="85" zoomScaleSheetLayoutView="115" workbookViewId="0">
      <selection activeCell="A16" sqref="A16:B16"/>
    </sheetView>
  </sheetViews>
  <sheetFormatPr defaultColWidth="9.1796875" defaultRowHeight="12.5"/>
  <cols>
    <col min="1" max="6" width="9.1796875" style="5"/>
    <col min="7" max="7" width="10.81640625" style="5" customWidth="1"/>
    <col min="8" max="8" width="6.453125" style="5" customWidth="1"/>
    <col min="9" max="9" width="2.54296875" style="5" customWidth="1"/>
    <col min="10" max="10" width="11.453125" style="5" customWidth="1"/>
    <col min="11" max="11" width="6.453125" style="5" hidden="1" customWidth="1"/>
    <col min="12" max="12" width="11.7265625" style="5" bestFit="1" customWidth="1"/>
    <col min="13" max="16384" width="9.1796875" style="5"/>
  </cols>
  <sheetData>
    <row r="1" spans="1:11" ht="17.5">
      <c r="H1" s="173" t="s">
        <v>33</v>
      </c>
      <c r="I1" s="173"/>
      <c r="J1" s="173"/>
      <c r="K1" s="173"/>
    </row>
    <row r="2" spans="1:11" ht="36.75" customHeight="1">
      <c r="H2" s="174" t="s">
        <v>34</v>
      </c>
      <c r="I2" s="174"/>
      <c r="J2" s="174"/>
      <c r="K2" s="174"/>
    </row>
    <row r="3" spans="1:11" ht="27" customHeight="1">
      <c r="H3" s="175" t="s">
        <v>35</v>
      </c>
      <c r="I3" s="175"/>
      <c r="J3" s="175"/>
      <c r="K3" s="175"/>
    </row>
    <row r="7" spans="1:11" ht="15.5">
      <c r="A7" s="176" t="s">
        <v>88</v>
      </c>
      <c r="B7" s="176"/>
      <c r="C7" s="176"/>
      <c r="D7" s="176"/>
      <c r="E7" s="176"/>
      <c r="F7" s="176"/>
      <c r="G7" s="176"/>
      <c r="H7" s="176"/>
      <c r="I7" s="176"/>
      <c r="J7" s="176"/>
      <c r="K7" s="176"/>
    </row>
    <row r="8" spans="1:11" ht="33.75" customHeight="1">
      <c r="A8" s="177" t="s">
        <v>130</v>
      </c>
      <c r="B8" s="177"/>
      <c r="C8" s="177"/>
      <c r="D8" s="177"/>
      <c r="E8" s="177"/>
      <c r="F8" s="177"/>
      <c r="G8" s="177"/>
      <c r="H8" s="177"/>
      <c r="I8" s="177"/>
      <c r="J8" s="177"/>
      <c r="K8" s="177"/>
    </row>
    <row r="9" spans="1:11">
      <c r="A9" s="6"/>
      <c r="B9" s="6"/>
      <c r="C9" s="6"/>
      <c r="D9" s="6"/>
      <c r="E9" s="6"/>
      <c r="F9" s="6"/>
      <c r="G9" s="7"/>
      <c r="H9" s="7"/>
      <c r="I9" s="7"/>
      <c r="J9" s="7"/>
      <c r="K9" s="7"/>
    </row>
    <row r="10" spans="1:11" ht="44.25" customHeight="1">
      <c r="A10" s="171" t="s">
        <v>36</v>
      </c>
      <c r="B10" s="171"/>
      <c r="C10" s="171"/>
      <c r="D10" s="178" t="str">
        <f>A8</f>
        <v>Rekreācijas zonas izveidošana teritorijā pie Viļakas ezera, sakārtojot ezeram pieguļošās degradētās un neizmantotās teritorijas un izbūvējot komunikācijas</v>
      </c>
      <c r="E10" s="178"/>
      <c r="F10" s="178"/>
      <c r="G10" s="178"/>
      <c r="H10" s="178"/>
      <c r="I10" s="178"/>
      <c r="J10" s="178"/>
      <c r="K10" s="178"/>
    </row>
    <row r="11" spans="1:11" ht="25.5" customHeight="1">
      <c r="A11" s="171" t="s">
        <v>32</v>
      </c>
      <c r="B11" s="171"/>
      <c r="C11" s="171"/>
      <c r="D11" s="172" t="s">
        <v>131</v>
      </c>
      <c r="E11" s="172"/>
      <c r="F11" s="172"/>
      <c r="G11" s="172"/>
      <c r="H11" s="172"/>
      <c r="I11" s="172"/>
      <c r="J11" s="172"/>
      <c r="K11" s="172"/>
    </row>
    <row r="12" spans="1:11" ht="12.75" customHeight="1">
      <c r="A12" s="162" t="s">
        <v>38</v>
      </c>
      <c r="B12" s="162"/>
      <c r="C12" s="162"/>
      <c r="D12" s="163">
        <v>119</v>
      </c>
      <c r="E12" s="163"/>
      <c r="F12" s="163"/>
      <c r="G12" s="163"/>
      <c r="H12" s="163"/>
      <c r="I12" s="163"/>
      <c r="J12" s="163"/>
      <c r="K12" s="163"/>
    </row>
    <row r="13" spans="1:11" ht="12.75" customHeight="1">
      <c r="E13" s="8"/>
      <c r="F13" s="8"/>
      <c r="G13" s="162" t="s">
        <v>39</v>
      </c>
      <c r="H13" s="162"/>
      <c r="I13" s="162"/>
      <c r="J13" s="169"/>
      <c r="K13" s="170"/>
    </row>
    <row r="14" spans="1:11" ht="13">
      <c r="A14" s="9"/>
      <c r="B14" s="9"/>
      <c r="C14" s="9"/>
      <c r="D14" s="1"/>
      <c r="E14" s="1"/>
      <c r="F14" s="1"/>
      <c r="G14" s="1"/>
      <c r="H14" s="1"/>
      <c r="I14" s="1"/>
      <c r="J14" s="1"/>
      <c r="K14" s="1"/>
    </row>
    <row r="15" spans="1:11" ht="12.75" customHeight="1">
      <c r="A15" s="167" t="s">
        <v>40</v>
      </c>
      <c r="B15" s="167"/>
      <c r="C15" s="167" t="s">
        <v>41</v>
      </c>
      <c r="D15" s="167"/>
      <c r="E15" s="167"/>
      <c r="F15" s="167"/>
      <c r="G15" s="167"/>
      <c r="H15" s="168" t="s">
        <v>42</v>
      </c>
      <c r="I15" s="168"/>
      <c r="J15" s="168"/>
      <c r="K15" s="168"/>
    </row>
    <row r="16" spans="1:11" ht="57.75" customHeight="1">
      <c r="A16" s="164">
        <v>1</v>
      </c>
      <c r="B16" s="164"/>
      <c r="C16" s="165" t="str">
        <f>D10</f>
        <v>Rekreācijas zonas izveidošana teritorijā pie Viļakas ezera, sakārtojot ezeram pieguļošās degradētās un neizmantotās teritorijas un izbūvējot komunikācijas</v>
      </c>
      <c r="D16" s="165"/>
      <c r="E16" s="165"/>
      <c r="F16" s="165"/>
      <c r="G16" s="165"/>
      <c r="H16" s="166"/>
      <c r="I16" s="166"/>
      <c r="J16" s="166"/>
      <c r="K16" s="166"/>
    </row>
    <row r="17" spans="1:11" ht="12.75" customHeight="1">
      <c r="A17" s="2"/>
      <c r="B17" s="2"/>
      <c r="C17" s="159"/>
      <c r="D17" s="159"/>
      <c r="E17" s="159"/>
      <c r="F17" s="159"/>
      <c r="G17" s="159"/>
      <c r="H17" s="160"/>
      <c r="I17" s="160"/>
      <c r="J17" s="160"/>
      <c r="K17" s="160"/>
    </row>
    <row r="18" spans="1:11" ht="14.25" customHeight="1">
      <c r="A18" s="3"/>
      <c r="B18" s="3"/>
      <c r="C18" s="3"/>
      <c r="D18" s="3"/>
      <c r="E18" s="3"/>
      <c r="F18" s="3"/>
      <c r="G18" s="10"/>
      <c r="H18" s="158"/>
      <c r="I18" s="158"/>
      <c r="J18" s="158"/>
      <c r="K18" s="158"/>
    </row>
    <row r="19" spans="1:11" ht="14.25" customHeight="1">
      <c r="A19" s="161" t="s">
        <v>45</v>
      </c>
      <c r="B19" s="161"/>
      <c r="C19" s="161"/>
      <c r="D19" s="161"/>
      <c r="E19" s="161"/>
      <c r="F19" s="161"/>
      <c r="G19" s="161"/>
      <c r="H19" s="158"/>
      <c r="I19" s="158"/>
      <c r="J19" s="158"/>
      <c r="K19" s="158"/>
    </row>
    <row r="20" spans="1:11" ht="14.25" customHeight="1">
      <c r="A20" s="157" t="s">
        <v>44</v>
      </c>
      <c r="B20" s="157"/>
      <c r="C20" s="157"/>
      <c r="D20" s="157"/>
      <c r="E20" s="157"/>
      <c r="F20" s="157"/>
      <c r="G20" s="10">
        <v>0.21</v>
      </c>
      <c r="H20" s="158"/>
      <c r="I20" s="158"/>
      <c r="J20" s="158"/>
      <c r="K20" s="158"/>
    </row>
    <row r="21" spans="1:11" ht="15" customHeight="1">
      <c r="A21" s="155"/>
      <c r="B21" s="155"/>
      <c r="C21" s="154" t="s">
        <v>43</v>
      </c>
      <c r="D21" s="154"/>
      <c r="E21" s="154"/>
      <c r="F21" s="154"/>
      <c r="G21" s="154"/>
      <c r="H21" s="156"/>
      <c r="I21" s="156"/>
      <c r="J21" s="156"/>
      <c r="K21" s="4"/>
    </row>
    <row r="22" spans="1:11" ht="15.5">
      <c r="A22" s="11"/>
      <c r="B22" s="11"/>
      <c r="C22" s="11"/>
      <c r="D22" s="11"/>
      <c r="E22" s="11"/>
      <c r="F22" s="11"/>
      <c r="G22" s="11"/>
      <c r="H22" s="12"/>
      <c r="I22" s="12"/>
      <c r="J22" s="12"/>
      <c r="K22" s="12"/>
    </row>
    <row r="23" spans="1:11" ht="14">
      <c r="A23" s="13"/>
      <c r="B23" s="13"/>
      <c r="C23" s="14"/>
      <c r="D23" s="14"/>
      <c r="E23" s="14"/>
      <c r="F23" s="14"/>
      <c r="G23" s="15"/>
      <c r="H23" s="15"/>
      <c r="I23" s="15"/>
      <c r="J23" s="15"/>
      <c r="K23" s="15"/>
    </row>
  </sheetData>
  <sheetProtection selectLockedCells="1" selectUnlockedCells="1"/>
  <mergeCells count="29">
    <mergeCell ref="A11:C11"/>
    <mergeCell ref="D11:K11"/>
    <mergeCell ref="H1:K1"/>
    <mergeCell ref="H2:K2"/>
    <mergeCell ref="H3:K3"/>
    <mergeCell ref="A7:K7"/>
    <mergeCell ref="A8:K8"/>
    <mergeCell ref="A10:C10"/>
    <mergeCell ref="D10:K10"/>
    <mergeCell ref="A12:C12"/>
    <mergeCell ref="D12:K12"/>
    <mergeCell ref="A16:B16"/>
    <mergeCell ref="C16:G16"/>
    <mergeCell ref="H16:K16"/>
    <mergeCell ref="A15:B15"/>
    <mergeCell ref="C15:G15"/>
    <mergeCell ref="H15:K15"/>
    <mergeCell ref="G13:I13"/>
    <mergeCell ref="J13:K13"/>
    <mergeCell ref="C17:G17"/>
    <mergeCell ref="H17:K17"/>
    <mergeCell ref="H18:K18"/>
    <mergeCell ref="H19:K19"/>
    <mergeCell ref="A19:G19"/>
    <mergeCell ref="C21:G21"/>
    <mergeCell ref="A21:B21"/>
    <mergeCell ref="H21:J21"/>
    <mergeCell ref="A20:F20"/>
    <mergeCell ref="H20:K20"/>
  </mergeCells>
  <phoneticPr fontId="43" type="noConversion"/>
  <pageMargins left="1" right="0.39374999999999999" top="0.74791666666666667" bottom="0.74791666666666667" header="0.51180555555555551" footer="0.51180555555555551"/>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6"/>
  <sheetViews>
    <sheetView zoomScale="85" workbookViewId="0">
      <selection activeCell="L43" sqref="L43"/>
    </sheetView>
  </sheetViews>
  <sheetFormatPr defaultRowHeight="14.5"/>
  <cols>
    <col min="1" max="1" width="7.81640625" customWidth="1"/>
    <col min="2" max="2" width="3.7265625" customWidth="1"/>
    <col min="5" max="5" width="15" customWidth="1"/>
    <col min="6" max="6" width="3.54296875" customWidth="1"/>
    <col min="7" max="7" width="9.453125" customWidth="1"/>
    <col min="9" max="9" width="6.81640625" customWidth="1"/>
    <col min="10" max="10" width="7.81640625" customWidth="1"/>
    <col min="11" max="11" width="3.7265625" customWidth="1"/>
  </cols>
  <sheetData>
    <row r="1" spans="1:11" ht="17.5">
      <c r="A1" s="5"/>
      <c r="B1" s="5"/>
      <c r="C1" s="5"/>
      <c r="D1" s="5"/>
      <c r="E1" s="5"/>
      <c r="F1" s="5"/>
      <c r="G1" s="5"/>
      <c r="H1" s="173" t="s">
        <v>33</v>
      </c>
      <c r="I1" s="173"/>
      <c r="J1" s="173"/>
      <c r="K1" s="173"/>
    </row>
    <row r="2" spans="1:11" ht="29.25" customHeight="1">
      <c r="A2" s="5"/>
      <c r="B2" s="5"/>
      <c r="C2" s="5"/>
      <c r="D2" s="5"/>
      <c r="E2" s="5"/>
      <c r="F2" s="5"/>
      <c r="G2" s="5"/>
      <c r="H2" s="174" t="s">
        <v>34</v>
      </c>
      <c r="I2" s="174"/>
      <c r="J2" s="174"/>
      <c r="K2" s="174"/>
    </row>
    <row r="3" spans="1:11" ht="29.25" customHeight="1">
      <c r="A3" s="5"/>
      <c r="B3" s="5"/>
      <c r="C3" s="5"/>
      <c r="D3" s="5"/>
      <c r="E3" s="5"/>
      <c r="F3" s="5"/>
      <c r="G3" s="5"/>
      <c r="H3" s="175" t="s">
        <v>35</v>
      </c>
      <c r="I3" s="175"/>
      <c r="J3" s="175"/>
      <c r="K3" s="175"/>
    </row>
    <row r="4" spans="1:11" ht="3.75" customHeight="1">
      <c r="A4" s="5"/>
      <c r="B4" s="5"/>
      <c r="C4" s="5"/>
      <c r="D4" s="5"/>
      <c r="E4" s="5"/>
      <c r="F4" s="5"/>
      <c r="G4" s="5"/>
      <c r="H4" s="5"/>
      <c r="I4" s="5"/>
      <c r="J4" s="5"/>
      <c r="K4" s="5"/>
    </row>
    <row r="5" spans="1:11" ht="8.25" customHeight="1">
      <c r="A5" s="5"/>
      <c r="B5" s="5"/>
      <c r="C5" s="5"/>
      <c r="D5" s="5"/>
      <c r="E5" s="5"/>
      <c r="F5" s="5"/>
      <c r="G5" s="5"/>
      <c r="H5" s="5"/>
      <c r="I5" s="5"/>
      <c r="J5" s="5"/>
      <c r="K5" s="5"/>
    </row>
    <row r="6" spans="1:11" ht="3" customHeight="1">
      <c r="A6" s="5"/>
      <c r="B6" s="5"/>
      <c r="C6" s="5"/>
      <c r="D6" s="5"/>
      <c r="E6" s="5"/>
      <c r="F6" s="5"/>
      <c r="G6" s="5"/>
      <c r="H6" s="5"/>
      <c r="I6" s="5"/>
      <c r="J6" s="5"/>
      <c r="K6" s="5"/>
    </row>
    <row r="7" spans="1:11" ht="15.5">
      <c r="A7" s="176" t="s">
        <v>53</v>
      </c>
      <c r="B7" s="176"/>
      <c r="C7" s="176"/>
      <c r="D7" s="176"/>
      <c r="E7" s="176"/>
      <c r="F7" s="176"/>
      <c r="G7" s="176"/>
      <c r="H7" s="176"/>
      <c r="I7" s="176"/>
      <c r="J7" s="176"/>
      <c r="K7" s="176"/>
    </row>
    <row r="8" spans="1:11" ht="15.5">
      <c r="A8" s="179" t="s">
        <v>77</v>
      </c>
      <c r="B8" s="179"/>
      <c r="C8" s="179"/>
      <c r="D8" s="179"/>
      <c r="E8" s="179"/>
      <c r="F8" s="179"/>
      <c r="G8" s="179"/>
      <c r="H8" s="179"/>
      <c r="I8" s="179"/>
      <c r="J8" s="179"/>
      <c r="K8" s="179"/>
    </row>
    <row r="9" spans="1:11">
      <c r="A9" s="6"/>
      <c r="B9" s="6"/>
      <c r="C9" s="6"/>
      <c r="D9" s="6"/>
      <c r="E9" s="6"/>
      <c r="F9" s="6"/>
      <c r="G9" s="7"/>
      <c r="H9" s="7"/>
      <c r="I9" s="7"/>
      <c r="J9" s="7"/>
      <c r="K9" s="7"/>
    </row>
    <row r="10" spans="1:11" ht="26.25" customHeight="1">
      <c r="A10" s="171" t="s">
        <v>36</v>
      </c>
      <c r="B10" s="171"/>
      <c r="C10" s="171"/>
      <c r="D10" s="178" t="str">
        <f>A8</f>
        <v>Jūras ielas rekonstrukcija (pārbūve) un autostāvvietu būvniecība Liepājā</v>
      </c>
      <c r="E10" s="178"/>
      <c r="F10" s="178"/>
      <c r="G10" s="178"/>
      <c r="H10" s="178"/>
      <c r="I10" s="178"/>
      <c r="J10" s="178"/>
      <c r="K10" s="178"/>
    </row>
    <row r="11" spans="1:11" ht="29.25" customHeight="1">
      <c r="A11" s="171" t="s">
        <v>37</v>
      </c>
      <c r="B11" s="171"/>
      <c r="C11" s="171"/>
      <c r="D11" s="172" t="str">
        <f>[1]koptame!D5</f>
        <v>Jūras iela, Jūras iela 16, Jūras iela 18, Dzirnavu iela 3, Dzirnavu iela 6, Liepāja</v>
      </c>
      <c r="E11" s="172"/>
      <c r="F11" s="172"/>
      <c r="G11" s="172"/>
      <c r="H11" s="172"/>
      <c r="I11" s="172"/>
      <c r="J11" s="172"/>
      <c r="K11" s="172"/>
    </row>
    <row r="12" spans="1:11">
      <c r="A12" s="162" t="s">
        <v>38</v>
      </c>
      <c r="B12" s="162"/>
      <c r="C12" s="162"/>
      <c r="D12" s="172" t="s">
        <v>24</v>
      </c>
      <c r="E12" s="172"/>
      <c r="F12" s="172"/>
      <c r="G12" s="172"/>
      <c r="H12" s="172"/>
      <c r="I12" s="172"/>
      <c r="J12" s="172"/>
      <c r="K12" s="172"/>
    </row>
    <row r="13" spans="1:11">
      <c r="A13" s="5"/>
      <c r="B13" s="5"/>
      <c r="C13" s="5"/>
      <c r="D13" s="5"/>
      <c r="E13" s="8"/>
      <c r="F13" s="8"/>
      <c r="G13" s="162" t="s">
        <v>39</v>
      </c>
      <c r="H13" s="162"/>
      <c r="I13" s="162"/>
      <c r="J13" s="180" t="str">
        <f>$I$37</f>
        <v>2015.01.04.</v>
      </c>
      <c r="K13" s="180"/>
    </row>
    <row r="14" spans="1:11">
      <c r="A14" s="9"/>
      <c r="B14" s="9"/>
      <c r="C14" s="9"/>
      <c r="D14" s="1"/>
      <c r="E14" s="1"/>
      <c r="F14" s="1"/>
      <c r="G14" s="1"/>
      <c r="H14" s="1"/>
      <c r="I14" s="1"/>
      <c r="J14" s="1"/>
      <c r="K14" s="1"/>
    </row>
    <row r="15" spans="1:11">
      <c r="A15" s="167" t="s">
        <v>40</v>
      </c>
      <c r="B15" s="167"/>
      <c r="C15" s="167" t="s">
        <v>41</v>
      </c>
      <c r="D15" s="167"/>
      <c r="E15" s="167"/>
      <c r="F15" s="167"/>
      <c r="G15" s="167"/>
      <c r="H15" s="168" t="s">
        <v>42</v>
      </c>
      <c r="I15" s="168"/>
      <c r="J15" s="168"/>
      <c r="K15" s="168"/>
    </row>
    <row r="16" spans="1:11" ht="29.25" customHeight="1">
      <c r="A16" s="164">
        <v>1</v>
      </c>
      <c r="B16" s="164"/>
      <c r="C16" s="165" t="s">
        <v>73</v>
      </c>
      <c r="D16" s="165"/>
      <c r="E16" s="165"/>
      <c r="F16" s="165"/>
      <c r="G16" s="165"/>
      <c r="H16" s="166">
        <f>koptame!G11</f>
        <v>0</v>
      </c>
      <c r="I16" s="166"/>
      <c r="J16" s="166"/>
      <c r="K16" s="166"/>
    </row>
    <row r="17" spans="1:11" ht="29.25" customHeight="1">
      <c r="A17" s="164">
        <f>A16+1</f>
        <v>2</v>
      </c>
      <c r="B17" s="164"/>
      <c r="C17" s="165" t="s">
        <v>74</v>
      </c>
      <c r="D17" s="165"/>
      <c r="E17" s="165"/>
      <c r="F17" s="165"/>
      <c r="G17" s="165"/>
      <c r="H17" s="166" t="e">
        <f>koptame!#REF!</f>
        <v>#REF!</v>
      </c>
      <c r="I17" s="166"/>
      <c r="J17" s="166"/>
      <c r="K17" s="166"/>
    </row>
    <row r="18" spans="1:11" ht="29.25" customHeight="1">
      <c r="A18" s="164">
        <f>A17+1</f>
        <v>3</v>
      </c>
      <c r="B18" s="164"/>
      <c r="C18" s="165" t="s">
        <v>75</v>
      </c>
      <c r="D18" s="165"/>
      <c r="E18" s="165"/>
      <c r="F18" s="165"/>
      <c r="G18" s="165"/>
      <c r="H18" s="166" t="e">
        <f>koptame!#REF!</f>
        <v>#REF!</v>
      </c>
      <c r="I18" s="166"/>
      <c r="J18" s="166"/>
      <c r="K18" s="166"/>
    </row>
    <row r="19" spans="1:11" ht="29.25" customHeight="1">
      <c r="A19" s="164">
        <f>A18+1</f>
        <v>4</v>
      </c>
      <c r="B19" s="164"/>
      <c r="C19" s="165" t="s">
        <v>76</v>
      </c>
      <c r="D19" s="165"/>
      <c r="E19" s="165"/>
      <c r="F19" s="165"/>
      <c r="G19" s="165"/>
      <c r="H19" s="166" t="e">
        <f>koptame!#REF!</f>
        <v>#REF!</v>
      </c>
      <c r="I19" s="166"/>
      <c r="J19" s="166"/>
      <c r="K19" s="166"/>
    </row>
    <row r="20" spans="1:11" ht="15.5">
      <c r="A20" s="155"/>
      <c r="B20" s="155"/>
      <c r="C20" s="154" t="s">
        <v>43</v>
      </c>
      <c r="D20" s="154"/>
      <c r="E20" s="154"/>
      <c r="F20" s="154"/>
      <c r="G20" s="154"/>
      <c r="H20" s="156" t="e">
        <f>H16+H17+H18+H19</f>
        <v>#REF!</v>
      </c>
      <c r="I20" s="156"/>
      <c r="J20" s="156"/>
      <c r="K20" s="156"/>
    </row>
    <row r="21" spans="1:11">
      <c r="A21" s="3" t="s">
        <v>71</v>
      </c>
      <c r="B21" s="3"/>
      <c r="C21" s="3"/>
      <c r="D21" s="3"/>
      <c r="E21" s="3"/>
      <c r="F21" s="3"/>
      <c r="G21" s="10">
        <v>2.5000000000000001E-2</v>
      </c>
      <c r="H21" s="158" t="e">
        <f>H20*G21</f>
        <v>#REF!</v>
      </c>
      <c r="I21" s="158"/>
      <c r="J21" s="158"/>
      <c r="K21" s="158"/>
    </row>
    <row r="22" spans="1:11">
      <c r="A22" s="3" t="str">
        <f>[1]koptame!A15</f>
        <v>Virsizdevumi</v>
      </c>
      <c r="B22" s="3"/>
      <c r="C22" s="3"/>
      <c r="D22" s="3"/>
      <c r="E22" s="3"/>
      <c r="F22" s="3"/>
      <c r="G22" s="10">
        <v>0.05</v>
      </c>
      <c r="H22" s="158" t="e">
        <f>H20*G22</f>
        <v>#REF!</v>
      </c>
      <c r="I22" s="158"/>
      <c r="J22" s="158"/>
      <c r="K22" s="158"/>
    </row>
    <row r="23" spans="1:11">
      <c r="A23" s="3" t="s">
        <v>1</v>
      </c>
      <c r="B23" s="3"/>
      <c r="C23" s="3"/>
      <c r="D23" s="3"/>
      <c r="E23" s="3"/>
      <c r="F23" s="3"/>
      <c r="G23" s="10">
        <v>0.2359</v>
      </c>
      <c r="H23" s="158" t="e">
        <f>koptame!#REF!</f>
        <v>#REF!</v>
      </c>
      <c r="I23" s="158"/>
      <c r="J23" s="158"/>
      <c r="K23" s="158"/>
    </row>
    <row r="24" spans="1:11">
      <c r="A24" s="3" t="s">
        <v>43</v>
      </c>
      <c r="B24" s="3"/>
      <c r="C24" s="3"/>
      <c r="D24" s="3"/>
      <c r="E24" s="3"/>
      <c r="F24" s="3"/>
      <c r="G24" s="10"/>
      <c r="H24" s="158" t="e">
        <f>H20+H21+H22+H23</f>
        <v>#REF!</v>
      </c>
      <c r="I24" s="158"/>
      <c r="J24" s="158"/>
      <c r="K24" s="158"/>
    </row>
    <row r="25" spans="1:11">
      <c r="A25" s="3" t="s">
        <v>54</v>
      </c>
      <c r="B25" s="3"/>
      <c r="C25" s="3"/>
      <c r="D25" s="3"/>
      <c r="E25" s="3"/>
      <c r="F25" s="3"/>
      <c r="G25" s="10">
        <v>0.05</v>
      </c>
      <c r="H25" s="158" t="e">
        <f>H24*G25</f>
        <v>#REF!</v>
      </c>
      <c r="I25" s="158"/>
      <c r="J25" s="158"/>
      <c r="K25" s="158"/>
    </row>
    <row r="26" spans="1:11">
      <c r="A26" s="3" t="s">
        <v>43</v>
      </c>
      <c r="B26" s="3"/>
      <c r="C26" s="3"/>
      <c r="D26" s="3"/>
      <c r="E26" s="3"/>
      <c r="F26" s="3"/>
      <c r="G26" s="10"/>
      <c r="H26" s="158" t="e">
        <f>H24+H25</f>
        <v>#REF!</v>
      </c>
      <c r="I26" s="158"/>
      <c r="J26" s="158"/>
      <c r="K26" s="158"/>
    </row>
    <row r="27" spans="1:11">
      <c r="A27" s="157" t="s">
        <v>44</v>
      </c>
      <c r="B27" s="157"/>
      <c r="C27" s="157"/>
      <c r="D27" s="157"/>
      <c r="E27" s="157"/>
      <c r="F27" s="157"/>
      <c r="G27" s="10">
        <v>0.21</v>
      </c>
      <c r="H27" s="158" t="e">
        <f>(H26)*G27</f>
        <v>#REF!</v>
      </c>
      <c r="I27" s="158"/>
      <c r="J27" s="158"/>
      <c r="K27" s="158"/>
    </row>
    <row r="28" spans="1:11" ht="15.5">
      <c r="A28" s="155"/>
      <c r="B28" s="155"/>
      <c r="C28" s="154" t="s">
        <v>45</v>
      </c>
      <c r="D28" s="154"/>
      <c r="E28" s="154"/>
      <c r="F28" s="154"/>
      <c r="G28" s="154"/>
      <c r="H28" s="156" t="e">
        <f>SUM(H26+H27)</f>
        <v>#REF!</v>
      </c>
      <c r="I28" s="156"/>
      <c r="J28" s="156"/>
      <c r="K28" s="156"/>
    </row>
    <row r="29" spans="1:11" ht="15.5">
      <c r="A29" s="181" t="s">
        <v>55</v>
      </c>
      <c r="B29" s="181"/>
      <c r="C29" s="181"/>
      <c r="D29" s="181"/>
      <c r="E29" s="181"/>
      <c r="F29" s="181"/>
      <c r="G29" s="181"/>
      <c r="H29" s="156"/>
      <c r="I29" s="156"/>
      <c r="J29" s="156"/>
      <c r="K29" s="156"/>
    </row>
    <row r="30" spans="1:11" ht="15.5">
      <c r="A30" s="58" t="s">
        <v>28</v>
      </c>
      <c r="B30" s="58"/>
      <c r="C30" s="58"/>
      <c r="D30" s="58"/>
      <c r="E30" s="58"/>
      <c r="F30" s="19"/>
      <c r="G30" s="10"/>
      <c r="H30" s="156">
        <f>7043.22+0.21*7043.22</f>
        <v>8522.2962000000007</v>
      </c>
      <c r="I30" s="156"/>
      <c r="J30" s="156"/>
      <c r="K30" s="156"/>
    </row>
    <row r="31" spans="1:11" ht="15.5">
      <c r="A31" s="182" t="s">
        <v>29</v>
      </c>
      <c r="B31" s="182"/>
      <c r="C31" s="182"/>
      <c r="D31" s="182"/>
      <c r="E31" s="182"/>
      <c r="F31" s="19"/>
      <c r="G31" s="10"/>
      <c r="H31" s="156">
        <f>1484+0.21*1484</f>
        <v>1795.6399999999999</v>
      </c>
      <c r="I31" s="156"/>
      <c r="J31" s="156"/>
      <c r="K31" s="156"/>
    </row>
    <row r="32" spans="1:11" ht="15.5">
      <c r="A32" s="182" t="s">
        <v>56</v>
      </c>
      <c r="B32" s="182"/>
      <c r="C32" s="182"/>
      <c r="D32" s="182"/>
      <c r="E32" s="182"/>
      <c r="F32" s="19"/>
      <c r="G32" s="10">
        <v>1.4999999999999999E-2</v>
      </c>
      <c r="H32" s="156" t="e">
        <f>H28*G32</f>
        <v>#REF!</v>
      </c>
      <c r="I32" s="156"/>
      <c r="J32" s="156"/>
      <c r="K32" s="156"/>
    </row>
    <row r="33" spans="1:11" ht="15.5">
      <c r="A33" s="182" t="s">
        <v>26</v>
      </c>
      <c r="B33" s="182"/>
      <c r="C33" s="182"/>
      <c r="D33" s="182"/>
      <c r="E33" s="182"/>
      <c r="F33" s="19"/>
      <c r="G33" s="10">
        <v>0.01</v>
      </c>
      <c r="H33" s="156" t="e">
        <f>H28*G33</f>
        <v>#REF!</v>
      </c>
      <c r="I33" s="156"/>
      <c r="J33" s="156"/>
      <c r="K33" s="156"/>
    </row>
    <row r="34" spans="1:11" ht="15.5">
      <c r="A34" s="183" t="s">
        <v>57</v>
      </c>
      <c r="B34" s="183"/>
      <c r="C34" s="183"/>
      <c r="D34" s="183"/>
      <c r="E34" s="183"/>
      <c r="F34" s="183"/>
      <c r="G34" s="183"/>
      <c r="H34" s="184" t="e">
        <f>H28+H32+H33+H31+H30</f>
        <v>#REF!</v>
      </c>
      <c r="I34" s="184"/>
      <c r="J34" s="184"/>
      <c r="K34" s="184"/>
    </row>
    <row r="35" spans="1:11" ht="15.5">
      <c r="A35" s="11"/>
      <c r="B35" s="11"/>
      <c r="C35" s="11"/>
      <c r="D35" s="11"/>
      <c r="E35" s="11"/>
      <c r="F35" s="11"/>
      <c r="G35" s="11"/>
      <c r="H35" s="12"/>
      <c r="I35" s="12"/>
      <c r="J35" s="12"/>
      <c r="K35" s="12"/>
    </row>
    <row r="36" spans="1:11">
      <c r="A36" s="13"/>
      <c r="B36" s="13"/>
      <c r="C36" s="14"/>
      <c r="D36" s="14"/>
      <c r="E36" s="14"/>
      <c r="F36" s="14"/>
      <c r="G36" s="15"/>
      <c r="H36" s="15"/>
      <c r="I36" s="15"/>
      <c r="J36" s="15"/>
      <c r="K36" s="15"/>
    </row>
    <row r="37" spans="1:11">
      <c r="A37" s="187" t="s">
        <v>46</v>
      </c>
      <c r="B37" s="187"/>
      <c r="C37" s="188" t="s">
        <v>47</v>
      </c>
      <c r="D37" s="188"/>
      <c r="E37" s="188" t="s">
        <v>0</v>
      </c>
      <c r="F37" s="188"/>
      <c r="G37" s="188"/>
      <c r="H37" s="188"/>
      <c r="I37" s="189" t="str">
        <f>[1]Paskaidrojuma_raksts!H19</f>
        <v>2015.01.04.</v>
      </c>
      <c r="J37" s="189"/>
      <c r="K37" s="189"/>
    </row>
    <row r="38" spans="1:11">
      <c r="A38" s="185"/>
      <c r="B38" s="185"/>
      <c r="C38" s="186" t="s">
        <v>48</v>
      </c>
      <c r="D38" s="186"/>
      <c r="E38" s="186" t="s">
        <v>49</v>
      </c>
      <c r="F38" s="186"/>
      <c r="G38" s="186"/>
      <c r="H38" s="186"/>
      <c r="I38" s="186" t="s">
        <v>50</v>
      </c>
      <c r="J38" s="186"/>
      <c r="K38" s="186"/>
    </row>
    <row r="39" spans="1:11" ht="15.5">
      <c r="A39" s="16"/>
      <c r="B39" s="16"/>
      <c r="C39" s="17"/>
      <c r="D39" s="18"/>
      <c r="E39" s="18"/>
      <c r="F39" s="18"/>
      <c r="G39" s="18"/>
      <c r="H39" s="18"/>
      <c r="I39" s="18"/>
      <c r="J39" s="18"/>
      <c r="K39" s="18"/>
    </row>
    <row r="40" spans="1:11">
      <c r="A40" s="13"/>
      <c r="B40" s="13"/>
      <c r="C40" s="14"/>
      <c r="D40" s="14"/>
      <c r="E40" s="14"/>
      <c r="F40" s="14"/>
      <c r="G40" s="15"/>
      <c r="H40" s="15"/>
      <c r="I40" s="15"/>
      <c r="J40" s="15"/>
      <c r="K40" s="15"/>
    </row>
    <row r="41" spans="1:11">
      <c r="A41" s="187" t="s">
        <v>51</v>
      </c>
      <c r="B41" s="187"/>
      <c r="C41" s="188" t="s">
        <v>47</v>
      </c>
      <c r="D41" s="188"/>
      <c r="E41" s="188" t="s">
        <v>30</v>
      </c>
      <c r="F41" s="188"/>
      <c r="G41" s="188"/>
      <c r="H41" s="188"/>
      <c r="I41" s="189" t="str">
        <f>[1]Paskaidrojuma_raksts!H19</f>
        <v>2015.01.04.</v>
      </c>
      <c r="J41" s="189"/>
      <c r="K41" s="189"/>
    </row>
    <row r="42" spans="1:11">
      <c r="A42" s="185"/>
      <c r="B42" s="185"/>
      <c r="C42" s="186" t="s">
        <v>48</v>
      </c>
      <c r="D42" s="186"/>
      <c r="E42" s="190" t="s">
        <v>23</v>
      </c>
      <c r="F42" s="190"/>
      <c r="G42" s="190"/>
      <c r="H42" s="190"/>
      <c r="I42" s="186" t="s">
        <v>50</v>
      </c>
      <c r="J42" s="186"/>
      <c r="K42" s="186"/>
    </row>
    <row r="43" spans="1:11">
      <c r="A43" s="13"/>
      <c r="B43" s="13"/>
      <c r="C43" s="14"/>
      <c r="D43" s="14"/>
      <c r="E43" s="14"/>
      <c r="F43" s="14"/>
      <c r="G43" s="15"/>
      <c r="H43" s="15"/>
      <c r="I43" s="15"/>
      <c r="J43" s="15"/>
      <c r="K43" s="15"/>
    </row>
    <row r="44" spans="1:11">
      <c r="A44" s="13"/>
      <c r="B44" s="13"/>
      <c r="C44" s="14"/>
      <c r="D44" s="14"/>
      <c r="E44" s="14"/>
      <c r="F44" s="14"/>
      <c r="G44" s="15"/>
      <c r="H44" s="15"/>
      <c r="I44" s="15"/>
      <c r="J44" s="15"/>
      <c r="K44" s="15"/>
    </row>
    <row r="45" spans="1:11">
      <c r="A45" s="191" t="s">
        <v>52</v>
      </c>
      <c r="B45" s="191"/>
      <c r="C45" s="188" t="s">
        <v>47</v>
      </c>
      <c r="D45" s="188"/>
      <c r="E45" s="188" t="s">
        <v>30</v>
      </c>
      <c r="F45" s="188"/>
      <c r="G45" s="188"/>
      <c r="H45" s="188"/>
      <c r="I45" s="189" t="str">
        <f>[1]Paskaidrojuma_raksts!H19</f>
        <v>2015.01.04.</v>
      </c>
      <c r="J45" s="189"/>
      <c r="K45" s="189"/>
    </row>
    <row r="46" spans="1:11">
      <c r="A46" s="191"/>
      <c r="B46" s="191"/>
      <c r="C46" s="186" t="s">
        <v>48</v>
      </c>
      <c r="D46" s="186"/>
      <c r="E46" s="190" t="s">
        <v>23</v>
      </c>
      <c r="F46" s="190"/>
      <c r="G46" s="190"/>
      <c r="H46" s="190"/>
      <c r="I46" s="186" t="s">
        <v>50</v>
      </c>
      <c r="J46" s="186"/>
      <c r="K46" s="186"/>
    </row>
  </sheetData>
  <mergeCells count="76">
    <mergeCell ref="A45:B46"/>
    <mergeCell ref="C45:D45"/>
    <mergeCell ref="E45:H45"/>
    <mergeCell ref="I45:K45"/>
    <mergeCell ref="C46:D46"/>
    <mergeCell ref="E46:H46"/>
    <mergeCell ref="I46:K46"/>
    <mergeCell ref="A42:B42"/>
    <mergeCell ref="C42:D42"/>
    <mergeCell ref="E42:H42"/>
    <mergeCell ref="I42:K42"/>
    <mergeCell ref="A41:B41"/>
    <mergeCell ref="C41:D41"/>
    <mergeCell ref="E41:H41"/>
    <mergeCell ref="I41:K41"/>
    <mergeCell ref="A38:B38"/>
    <mergeCell ref="C38:D38"/>
    <mergeCell ref="E38:H38"/>
    <mergeCell ref="I38:K38"/>
    <mergeCell ref="A37:B37"/>
    <mergeCell ref="C37:D37"/>
    <mergeCell ref="E37:H37"/>
    <mergeCell ref="I37:K37"/>
    <mergeCell ref="A33:E33"/>
    <mergeCell ref="H33:K33"/>
    <mergeCell ref="A34:G34"/>
    <mergeCell ref="H34:K34"/>
    <mergeCell ref="H30:K30"/>
    <mergeCell ref="A31:E31"/>
    <mergeCell ref="H31:K31"/>
    <mergeCell ref="A32:E32"/>
    <mergeCell ref="H32:K32"/>
    <mergeCell ref="A29:G29"/>
    <mergeCell ref="H29:K29"/>
    <mergeCell ref="H25:K25"/>
    <mergeCell ref="H26:K26"/>
    <mergeCell ref="A27:F27"/>
    <mergeCell ref="H27:K27"/>
    <mergeCell ref="H21:K21"/>
    <mergeCell ref="H22:K22"/>
    <mergeCell ref="A20:B20"/>
    <mergeCell ref="C20:G20"/>
    <mergeCell ref="H20:K20"/>
    <mergeCell ref="A28:B28"/>
    <mergeCell ref="C28:G28"/>
    <mergeCell ref="H28:K28"/>
    <mergeCell ref="H24:K24"/>
    <mergeCell ref="H23:K23"/>
    <mergeCell ref="A16:B16"/>
    <mergeCell ref="C16:G16"/>
    <mergeCell ref="H16:K16"/>
    <mergeCell ref="A19:B19"/>
    <mergeCell ref="C19:G19"/>
    <mergeCell ref="H19:K19"/>
    <mergeCell ref="A17:B17"/>
    <mergeCell ref="C17:G17"/>
    <mergeCell ref="H17:K17"/>
    <mergeCell ref="A18:B18"/>
    <mergeCell ref="C18:G18"/>
    <mergeCell ref="H18:K18"/>
    <mergeCell ref="A15:B15"/>
    <mergeCell ref="C15:G15"/>
    <mergeCell ref="H15:K15"/>
    <mergeCell ref="G13:I13"/>
    <mergeCell ref="J13:K13"/>
    <mergeCell ref="H1:K1"/>
    <mergeCell ref="H2:K2"/>
    <mergeCell ref="H3:K3"/>
    <mergeCell ref="A7:K7"/>
    <mergeCell ref="A12:C12"/>
    <mergeCell ref="D12:K12"/>
    <mergeCell ref="A8:K8"/>
    <mergeCell ref="A10:C10"/>
    <mergeCell ref="D10:K10"/>
    <mergeCell ref="A11:C11"/>
    <mergeCell ref="D11:K11"/>
  </mergeCells>
  <phoneticPr fontId="43" type="noConversion"/>
  <pageMargins left="0.74803149606299213" right="0.74803149606299213" top="0.19685039370078741" bottom="0.19685039370078741" header="0.19685039370078741" footer="0.19685039370078741"/>
  <pageSetup paperSize="9" orientation="portrait"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42"/>
  <sheetViews>
    <sheetView tabSelected="1" view="pageBreakPreview" topLeftCell="B6" zoomScale="85" zoomScaleNormal="100" zoomScaleSheetLayoutView="85" workbookViewId="0">
      <selection activeCell="F17" sqref="F17"/>
    </sheetView>
  </sheetViews>
  <sheetFormatPr defaultColWidth="9.1796875" defaultRowHeight="14"/>
  <cols>
    <col min="1" max="1" width="4.453125" style="20" hidden="1" customWidth="1"/>
    <col min="2" max="2" width="10.26953125" style="20" customWidth="1"/>
    <col min="3" max="3" width="21.453125" style="20" bestFit="1" customWidth="1"/>
    <col min="4" max="4" width="9.1796875" style="20"/>
    <col min="5" max="5" width="7.81640625" style="20" customWidth="1"/>
    <col min="6" max="6" width="33.7265625" style="20" customWidth="1"/>
    <col min="7" max="7" width="12.7265625" style="20" customWidth="1"/>
    <col min="8" max="8" width="11.54296875" style="20" customWidth="1"/>
    <col min="9" max="9" width="16" style="20" customWidth="1"/>
    <col min="10" max="10" width="12.1796875" style="20" customWidth="1"/>
    <col min="11" max="11" width="11.1796875" style="20" bestFit="1" customWidth="1"/>
    <col min="12" max="12" width="11.26953125" style="21" bestFit="1" customWidth="1"/>
    <col min="13" max="13" width="11.453125" style="21" bestFit="1" customWidth="1"/>
    <col min="14" max="29" width="9.1796875" style="21"/>
    <col min="30" max="16384" width="9.1796875" style="20"/>
  </cols>
  <sheetData>
    <row r="1" spans="1:29" s="21" customFormat="1" ht="35.25" customHeight="1">
      <c r="A1" s="75" t="s">
        <v>80</v>
      </c>
      <c r="B1" s="192" t="s">
        <v>130</v>
      </c>
      <c r="C1" s="192"/>
      <c r="D1" s="192"/>
      <c r="E1" s="192"/>
      <c r="F1" s="192"/>
      <c r="G1" s="192"/>
      <c r="H1" s="192"/>
      <c r="I1" s="192"/>
      <c r="J1" s="192"/>
      <c r="K1" s="192"/>
      <c r="L1" s="122"/>
    </row>
    <row r="2" spans="1:29" s="22" customFormat="1" ht="15.5">
      <c r="A2" s="195" t="s">
        <v>58</v>
      </c>
      <c r="B2" s="195"/>
      <c r="C2" s="195"/>
      <c r="D2" s="195"/>
      <c r="E2" s="195"/>
      <c r="F2" s="195"/>
      <c r="G2" s="195"/>
      <c r="H2" s="195"/>
      <c r="I2" s="195"/>
      <c r="J2" s="195"/>
      <c r="K2" s="195"/>
      <c r="L2" s="21"/>
      <c r="M2" s="21"/>
      <c r="N2" s="21"/>
      <c r="O2" s="21"/>
      <c r="P2" s="21"/>
      <c r="Q2" s="21"/>
      <c r="R2" s="21"/>
      <c r="S2" s="21"/>
      <c r="T2" s="21"/>
      <c r="U2" s="21"/>
      <c r="V2" s="21"/>
      <c r="W2" s="21"/>
      <c r="X2" s="21"/>
      <c r="Y2" s="21"/>
      <c r="Z2" s="21"/>
      <c r="AA2" s="21"/>
      <c r="AB2" s="21"/>
      <c r="AC2" s="21"/>
    </row>
    <row r="3" spans="1:29" s="23" customFormat="1" ht="30" customHeight="1">
      <c r="A3" s="214" t="s">
        <v>59</v>
      </c>
      <c r="B3" s="214"/>
      <c r="C3" s="214"/>
      <c r="D3" s="215" t="str">
        <f>B1</f>
        <v>Rekreācijas zonas izveidošana teritorijā pie Viļakas ezera, sakārtojot ezeram pieguļošās degradētās un neizmantotās teritorijas un izbūvējot komunikācijas</v>
      </c>
      <c r="E3" s="215"/>
      <c r="F3" s="215"/>
      <c r="G3" s="215"/>
      <c r="H3" s="215"/>
      <c r="I3" s="215"/>
      <c r="J3" s="215"/>
      <c r="K3" s="215"/>
      <c r="L3" s="21"/>
      <c r="M3" s="21"/>
      <c r="N3" s="21"/>
      <c r="O3" s="21"/>
      <c r="P3" s="21"/>
      <c r="Q3" s="21"/>
      <c r="R3" s="21"/>
      <c r="S3" s="21"/>
      <c r="T3" s="21"/>
      <c r="U3" s="21"/>
      <c r="V3" s="21"/>
      <c r="W3" s="21"/>
      <c r="X3" s="21"/>
      <c r="Y3" s="21"/>
      <c r="Z3" s="21"/>
      <c r="AA3" s="21"/>
      <c r="AB3" s="21"/>
      <c r="AC3" s="21"/>
    </row>
    <row r="4" spans="1:29" s="23" customFormat="1" ht="32.25" customHeight="1">
      <c r="A4" s="194" t="s">
        <v>41</v>
      </c>
      <c r="B4" s="194"/>
      <c r="C4" s="194"/>
      <c r="D4" s="215" t="str">
        <f>D3</f>
        <v>Rekreācijas zonas izveidošana teritorijā pie Viļakas ezera, sakārtojot ezeram pieguļošās degradētās un neizmantotās teritorijas un izbūvējot komunikācijas</v>
      </c>
      <c r="E4" s="215"/>
      <c r="F4" s="215"/>
      <c r="G4" s="215"/>
      <c r="H4" s="215"/>
      <c r="I4" s="215"/>
      <c r="J4" s="215"/>
      <c r="K4" s="215"/>
      <c r="L4" s="21"/>
      <c r="M4" s="21"/>
      <c r="N4" s="21"/>
      <c r="O4" s="21"/>
      <c r="P4" s="21"/>
      <c r="Q4" s="21"/>
      <c r="R4" s="21"/>
      <c r="S4" s="21"/>
      <c r="T4" s="21"/>
      <c r="U4" s="21"/>
      <c r="V4" s="21"/>
      <c r="W4" s="21"/>
      <c r="X4" s="21"/>
      <c r="Y4" s="21"/>
      <c r="Z4" s="21"/>
      <c r="AA4" s="21"/>
      <c r="AB4" s="21"/>
      <c r="AC4" s="21"/>
    </row>
    <row r="5" spans="1:29" s="23" customFormat="1" ht="14.25" customHeight="1">
      <c r="A5" s="194" t="s">
        <v>60</v>
      </c>
      <c r="B5" s="194"/>
      <c r="C5" s="194"/>
      <c r="D5" s="172" t="s">
        <v>131</v>
      </c>
      <c r="E5" s="172"/>
      <c r="F5" s="172"/>
      <c r="G5" s="172"/>
      <c r="H5" s="172"/>
      <c r="I5" s="172"/>
      <c r="J5" s="172"/>
      <c r="K5" s="172"/>
      <c r="L5" s="21"/>
      <c r="M5" s="21"/>
      <c r="N5" s="21"/>
      <c r="O5" s="21"/>
      <c r="P5" s="21"/>
      <c r="Q5" s="21"/>
      <c r="R5" s="21"/>
      <c r="S5" s="21"/>
      <c r="T5" s="21"/>
      <c r="U5" s="21"/>
      <c r="V5" s="21"/>
      <c r="W5" s="21"/>
      <c r="X5" s="21"/>
      <c r="Y5" s="21"/>
      <c r="Z5" s="21"/>
      <c r="AA5" s="21"/>
      <c r="AB5" s="21"/>
      <c r="AC5" s="21"/>
    </row>
    <row r="6" spans="1:29" s="23" customFormat="1">
      <c r="A6" s="194" t="s">
        <v>61</v>
      </c>
      <c r="B6" s="194"/>
      <c r="C6" s="194"/>
      <c r="D6" s="210"/>
      <c r="E6" s="210"/>
      <c r="F6" s="210"/>
      <c r="G6" s="210"/>
      <c r="H6" s="210"/>
      <c r="I6" s="210"/>
      <c r="J6" s="210"/>
      <c r="K6" s="210"/>
      <c r="L6" s="21"/>
      <c r="M6" s="21"/>
      <c r="N6" s="21"/>
      <c r="O6" s="21"/>
      <c r="P6" s="21"/>
      <c r="Q6" s="21"/>
      <c r="R6" s="21"/>
      <c r="S6" s="21"/>
      <c r="T6" s="21"/>
      <c r="U6" s="21"/>
      <c r="V6" s="21"/>
      <c r="W6" s="21"/>
      <c r="X6" s="21"/>
      <c r="Y6" s="21"/>
      <c r="Z6" s="21"/>
      <c r="AA6" s="21"/>
      <c r="AB6" s="21"/>
      <c r="AC6" s="21"/>
    </row>
    <row r="7" spans="1:29" s="23" customFormat="1">
      <c r="A7" s="194" t="s">
        <v>62</v>
      </c>
      <c r="B7" s="194"/>
      <c r="C7" s="194"/>
      <c r="D7" s="210"/>
      <c r="E7" s="210"/>
      <c r="F7" s="210"/>
      <c r="G7" s="210"/>
      <c r="H7" s="210"/>
      <c r="I7" s="210"/>
      <c r="J7" s="210"/>
      <c r="K7" s="210"/>
      <c r="L7" s="21"/>
      <c r="M7" s="21"/>
      <c r="N7" s="21"/>
      <c r="O7" s="21"/>
      <c r="P7" s="21"/>
      <c r="Q7" s="21"/>
      <c r="R7" s="21"/>
      <c r="S7" s="21"/>
      <c r="T7" s="21"/>
      <c r="U7" s="21"/>
      <c r="V7" s="21"/>
      <c r="W7" s="21"/>
      <c r="X7" s="21"/>
      <c r="Y7" s="21"/>
      <c r="Z7" s="21"/>
      <c r="AA7" s="21"/>
      <c r="AB7" s="21"/>
      <c r="AC7" s="21"/>
    </row>
    <row r="8" spans="1:29" s="23" customFormat="1">
      <c r="A8" s="194" t="s">
        <v>39</v>
      </c>
      <c r="B8" s="194"/>
      <c r="C8" s="194"/>
      <c r="D8" s="212"/>
      <c r="E8" s="213"/>
      <c r="F8" s="213"/>
      <c r="G8" s="213"/>
      <c r="H8" s="213"/>
      <c r="I8" s="213"/>
      <c r="J8" s="213"/>
      <c r="K8" s="213"/>
      <c r="L8" s="21"/>
      <c r="M8" s="21"/>
      <c r="N8" s="21"/>
      <c r="O8" s="21"/>
      <c r="P8" s="21"/>
      <c r="Q8" s="21"/>
      <c r="R8" s="21"/>
      <c r="S8" s="21"/>
      <c r="T8" s="21"/>
      <c r="U8" s="21"/>
      <c r="V8" s="21"/>
      <c r="W8" s="21"/>
      <c r="X8" s="21"/>
      <c r="Y8" s="21"/>
      <c r="Z8" s="21"/>
      <c r="AA8" s="21"/>
      <c r="AB8" s="21"/>
      <c r="AC8" s="21"/>
    </row>
    <row r="9" spans="1:29" s="25" customFormat="1" ht="38.25" customHeight="1">
      <c r="A9" s="24" t="s">
        <v>63</v>
      </c>
      <c r="B9" s="209" t="s">
        <v>64</v>
      </c>
      <c r="C9" s="198" t="s">
        <v>89</v>
      </c>
      <c r="D9" s="199"/>
      <c r="E9" s="199"/>
      <c r="F9" s="200"/>
      <c r="G9" s="204" t="s">
        <v>65</v>
      </c>
      <c r="H9" s="206" t="s">
        <v>91</v>
      </c>
      <c r="I9" s="207"/>
      <c r="J9" s="208"/>
      <c r="K9" s="204" t="s">
        <v>68</v>
      </c>
      <c r="L9" s="21"/>
      <c r="M9" s="21"/>
      <c r="N9" s="21"/>
      <c r="O9" s="21"/>
      <c r="P9" s="21"/>
      <c r="Q9" s="21"/>
      <c r="R9" s="21"/>
      <c r="S9" s="21"/>
      <c r="T9" s="21"/>
      <c r="U9" s="21"/>
      <c r="V9" s="21"/>
      <c r="W9" s="21"/>
      <c r="X9" s="21"/>
      <c r="Y9" s="21"/>
      <c r="Z9" s="21"/>
      <c r="AA9" s="21"/>
      <c r="AB9" s="21"/>
      <c r="AC9" s="21"/>
    </row>
    <row r="10" spans="1:29" s="25" customFormat="1" ht="25.5" customHeight="1">
      <c r="A10" s="24"/>
      <c r="B10" s="205"/>
      <c r="C10" s="201"/>
      <c r="D10" s="202"/>
      <c r="E10" s="202"/>
      <c r="F10" s="203"/>
      <c r="G10" s="205"/>
      <c r="H10" s="24" t="s">
        <v>66</v>
      </c>
      <c r="I10" s="24" t="s">
        <v>90</v>
      </c>
      <c r="J10" s="24" t="s">
        <v>67</v>
      </c>
      <c r="K10" s="205"/>
      <c r="L10" s="21"/>
      <c r="M10" s="21"/>
      <c r="N10" s="21"/>
      <c r="O10" s="21"/>
      <c r="P10" s="21"/>
      <c r="Q10" s="21"/>
      <c r="R10" s="21"/>
      <c r="S10" s="21"/>
      <c r="T10" s="21"/>
      <c r="U10" s="21"/>
      <c r="V10" s="21"/>
      <c r="W10" s="21"/>
      <c r="X10" s="21"/>
      <c r="Y10" s="21"/>
      <c r="Z10" s="21"/>
      <c r="AA10" s="21"/>
      <c r="AB10" s="21"/>
      <c r="AC10" s="21"/>
    </row>
    <row r="11" spans="1:29" s="29" customFormat="1" ht="43.5" customHeight="1">
      <c r="A11" s="26">
        <v>1</v>
      </c>
      <c r="B11" s="27" t="s">
        <v>69</v>
      </c>
      <c r="C11" s="196" t="str">
        <f>TS!A2</f>
        <v>Rekreācijas zonas izveidošana teritorijā pie Viļakas ezera, sakārtojot ezeram pieguļošās degradētās un neizmantotās teritorijas un izbūvējot komunikācijas (TS sadaļa)</v>
      </c>
      <c r="D11" s="196" t="e">
        <v>#REF!</v>
      </c>
      <c r="E11" s="196" t="e">
        <v>#REF!</v>
      </c>
      <c r="F11" s="196" t="e">
        <v>#REF!</v>
      </c>
      <c r="G11" s="28"/>
      <c r="H11" s="28"/>
      <c r="I11" s="28"/>
      <c r="J11" s="28"/>
      <c r="K11" s="28"/>
      <c r="L11" s="21"/>
      <c r="M11" s="21"/>
      <c r="N11" s="21"/>
      <c r="O11" s="21"/>
      <c r="P11" s="21"/>
      <c r="Q11" s="21"/>
      <c r="R11" s="21"/>
      <c r="S11" s="21"/>
      <c r="T11" s="21"/>
      <c r="U11" s="21"/>
      <c r="V11" s="21"/>
      <c r="W11" s="21"/>
      <c r="X11" s="21"/>
      <c r="Y11" s="21"/>
      <c r="Z11" s="21"/>
      <c r="AA11" s="21"/>
      <c r="AB11" s="21"/>
      <c r="AC11" s="21"/>
    </row>
    <row r="12" spans="1:29" s="29" customFormat="1" ht="43.5" customHeight="1">
      <c r="A12" s="26"/>
      <c r="B12" s="27" t="s">
        <v>72</v>
      </c>
      <c r="C12" s="196" t="str">
        <f>UKT_LKT!A2</f>
        <v>Rekreācijas zonas izveidošana teritorijā pie Viļakas ezera, sakārtojot ezeram pieguļošās degradētās un neizmantotās teritorijas un izbūvējot komunikācijas (ŪKT, LKT sadaļa)</v>
      </c>
      <c r="D12" s="196" t="e">
        <v>#REF!</v>
      </c>
      <c r="E12" s="196" t="e">
        <v>#REF!</v>
      </c>
      <c r="F12" s="196" t="e">
        <v>#REF!</v>
      </c>
      <c r="G12" s="28"/>
      <c r="H12" s="28"/>
      <c r="I12" s="28"/>
      <c r="J12" s="28"/>
      <c r="K12" s="28"/>
      <c r="L12" s="21"/>
      <c r="M12" s="21"/>
      <c r="N12" s="21"/>
      <c r="O12" s="21"/>
      <c r="P12" s="21"/>
      <c r="Q12" s="21"/>
      <c r="R12" s="21"/>
      <c r="S12" s="21"/>
      <c r="T12" s="21"/>
      <c r="U12" s="21"/>
      <c r="V12" s="21"/>
      <c r="W12" s="21"/>
      <c r="X12" s="21"/>
      <c r="Y12" s="21"/>
      <c r="Z12" s="21"/>
      <c r="AA12" s="21"/>
      <c r="AB12" s="21"/>
      <c r="AC12" s="21"/>
    </row>
    <row r="13" spans="1:29" s="29" customFormat="1" ht="43.5" customHeight="1">
      <c r="A13" s="26"/>
      <c r="B13" s="27" t="s">
        <v>84</v>
      </c>
      <c r="C13" s="196" t="str">
        <f>ELT!A2</f>
        <v>Rekreācijas zonas izveidošana teritorijā pie Viļakas ezera, sakārtojot ezeram pieguļošās degradētās un neizmantotās teritorijas un izbūvējot komunikācijas (ELT sadaļa)</v>
      </c>
      <c r="D13" s="196" t="e">
        <v>#REF!</v>
      </c>
      <c r="E13" s="196" t="e">
        <v>#REF!</v>
      </c>
      <c r="F13" s="196" t="e">
        <v>#REF!</v>
      </c>
      <c r="G13" s="28"/>
      <c r="H13" s="28"/>
      <c r="I13" s="28"/>
      <c r="J13" s="28"/>
      <c r="K13" s="28"/>
      <c r="L13" s="21"/>
      <c r="M13" s="21"/>
      <c r="N13" s="21"/>
      <c r="O13" s="21"/>
      <c r="P13" s="21"/>
      <c r="Q13" s="21"/>
      <c r="R13" s="21"/>
      <c r="S13" s="21"/>
      <c r="T13" s="21"/>
      <c r="U13" s="21"/>
      <c r="V13" s="21"/>
      <c r="W13" s="21"/>
      <c r="X13" s="21"/>
      <c r="Y13" s="21"/>
      <c r="Z13" s="21"/>
      <c r="AA13" s="21"/>
      <c r="AB13" s="21"/>
      <c r="AC13" s="21"/>
    </row>
    <row r="14" spans="1:29" s="23" customFormat="1">
      <c r="A14" s="197" t="s">
        <v>43</v>
      </c>
      <c r="B14" s="197"/>
      <c r="C14" s="197"/>
      <c r="D14" s="197"/>
      <c r="E14" s="197"/>
      <c r="F14" s="197"/>
      <c r="G14" s="55"/>
      <c r="H14" s="55"/>
      <c r="I14" s="55"/>
      <c r="J14" s="55"/>
      <c r="K14" s="55"/>
      <c r="L14" s="21"/>
      <c r="M14" s="21"/>
      <c r="N14" s="21"/>
      <c r="O14" s="21"/>
      <c r="P14" s="21"/>
      <c r="Q14" s="21"/>
      <c r="R14" s="21"/>
      <c r="S14" s="21"/>
      <c r="T14" s="21"/>
      <c r="U14" s="21"/>
      <c r="V14" s="21"/>
      <c r="W14" s="21"/>
      <c r="X14" s="21"/>
      <c r="Y14" s="21"/>
      <c r="Z14" s="21"/>
      <c r="AA14" s="21"/>
      <c r="AB14" s="21"/>
      <c r="AC14" s="21"/>
    </row>
    <row r="15" spans="1:29" s="23" customFormat="1">
      <c r="A15" s="197" t="s">
        <v>70</v>
      </c>
      <c r="B15" s="197"/>
      <c r="C15" s="197"/>
      <c r="D15" s="197"/>
      <c r="E15" s="197"/>
      <c r="F15" s="56"/>
      <c r="G15" s="55"/>
      <c r="H15" s="55"/>
      <c r="I15" s="55"/>
      <c r="J15" s="55"/>
      <c r="K15" s="55"/>
      <c r="L15" s="21"/>
      <c r="M15" s="21"/>
      <c r="N15" s="21"/>
      <c r="O15" s="21"/>
      <c r="P15" s="21"/>
      <c r="Q15" s="21"/>
      <c r="R15" s="21"/>
      <c r="S15" s="21"/>
      <c r="T15" s="21"/>
      <c r="U15" s="21"/>
      <c r="V15" s="21"/>
      <c r="W15" s="21"/>
      <c r="X15" s="21"/>
      <c r="Y15" s="21"/>
      <c r="Z15" s="21"/>
      <c r="AA15" s="21"/>
      <c r="AB15" s="21"/>
      <c r="AC15" s="21"/>
    </row>
    <row r="16" spans="1:29" s="30" customFormat="1" ht="14.5">
      <c r="A16" s="211" t="s">
        <v>27</v>
      </c>
      <c r="B16" s="211"/>
      <c r="C16" s="211"/>
      <c r="D16" s="211"/>
      <c r="E16" s="211"/>
      <c r="F16" s="211"/>
      <c r="G16" s="28"/>
      <c r="H16" s="28"/>
      <c r="I16" s="28"/>
      <c r="J16" s="28"/>
      <c r="K16" s="28"/>
      <c r="L16" s="21"/>
      <c r="M16" s="21"/>
      <c r="N16" s="21"/>
      <c r="O16" s="21"/>
      <c r="P16" s="21"/>
      <c r="Q16" s="21"/>
      <c r="R16" s="21"/>
      <c r="S16" s="21"/>
      <c r="T16" s="21"/>
      <c r="U16" s="21"/>
      <c r="V16" s="21"/>
      <c r="W16" s="21"/>
      <c r="X16" s="21"/>
      <c r="Y16" s="21"/>
      <c r="Z16" s="21"/>
      <c r="AA16" s="21"/>
      <c r="AB16" s="21"/>
      <c r="AC16" s="21"/>
    </row>
    <row r="17" spans="1:29" s="23" customFormat="1">
      <c r="A17" s="197" t="s">
        <v>71</v>
      </c>
      <c r="B17" s="197"/>
      <c r="C17" s="197"/>
      <c r="D17" s="197"/>
      <c r="E17" s="197"/>
      <c r="F17" s="56"/>
      <c r="G17" s="55"/>
      <c r="H17" s="55"/>
      <c r="I17" s="55"/>
      <c r="J17" s="55"/>
      <c r="K17" s="55"/>
      <c r="L17" s="21"/>
      <c r="M17" s="21"/>
      <c r="N17" s="21"/>
      <c r="O17" s="21"/>
      <c r="P17" s="21"/>
      <c r="Q17" s="21"/>
      <c r="R17" s="21"/>
      <c r="S17" s="21"/>
      <c r="T17" s="21"/>
      <c r="U17" s="21"/>
      <c r="V17" s="21"/>
      <c r="W17" s="21"/>
      <c r="X17" s="21"/>
      <c r="Y17" s="21"/>
      <c r="Z17" s="21"/>
      <c r="AA17" s="21"/>
      <c r="AB17" s="21"/>
      <c r="AC17" s="21"/>
    </row>
    <row r="18" spans="1:29" s="31" customFormat="1" ht="15.5">
      <c r="A18" s="193" t="s">
        <v>43</v>
      </c>
      <c r="B18" s="193"/>
      <c r="C18" s="193"/>
      <c r="D18" s="193"/>
      <c r="E18" s="193"/>
      <c r="F18" s="193"/>
      <c r="G18" s="57"/>
      <c r="H18" s="57"/>
      <c r="I18" s="57"/>
      <c r="J18" s="57"/>
      <c r="K18" s="57"/>
      <c r="L18" s="21"/>
      <c r="M18" s="21"/>
      <c r="N18" s="21"/>
      <c r="O18" s="21"/>
      <c r="P18" s="21"/>
      <c r="Q18" s="21"/>
      <c r="R18" s="21"/>
      <c r="S18" s="21"/>
      <c r="T18" s="21"/>
      <c r="U18" s="21"/>
      <c r="V18" s="21"/>
      <c r="W18" s="21"/>
      <c r="X18" s="21"/>
      <c r="Y18" s="21"/>
      <c r="Z18" s="21"/>
      <c r="AA18" s="21"/>
      <c r="AB18" s="21"/>
      <c r="AC18" s="21"/>
    </row>
    <row r="19" spans="1:29" ht="12.5">
      <c r="L19" s="20"/>
      <c r="M19" s="20"/>
      <c r="N19" s="20"/>
      <c r="O19" s="20"/>
      <c r="P19" s="20"/>
      <c r="Q19" s="20"/>
      <c r="R19" s="20"/>
      <c r="S19" s="20"/>
      <c r="T19" s="20"/>
      <c r="U19" s="20"/>
      <c r="V19" s="20"/>
      <c r="W19" s="20"/>
      <c r="X19" s="20"/>
      <c r="Y19" s="20"/>
      <c r="Z19" s="20"/>
      <c r="AA19" s="20"/>
      <c r="AB19" s="20"/>
      <c r="AC19" s="20"/>
    </row>
    <row r="20" spans="1:29" ht="12.5">
      <c r="L20" s="20"/>
      <c r="M20" s="20"/>
      <c r="N20" s="20"/>
      <c r="O20" s="20"/>
      <c r="P20" s="20"/>
      <c r="Q20" s="20"/>
      <c r="R20" s="20"/>
      <c r="S20" s="20"/>
      <c r="T20" s="20"/>
      <c r="U20" s="20"/>
      <c r="V20" s="20"/>
      <c r="W20" s="20"/>
      <c r="X20" s="20"/>
      <c r="Y20" s="20"/>
      <c r="Z20" s="20"/>
      <c r="AA20" s="20"/>
      <c r="AB20" s="20"/>
      <c r="AC20" s="20"/>
    </row>
    <row r="21" spans="1:29" ht="12.5">
      <c r="L21" s="20"/>
      <c r="M21" s="20"/>
      <c r="N21" s="20"/>
      <c r="O21" s="20"/>
      <c r="P21" s="20"/>
      <c r="Q21" s="20"/>
      <c r="R21" s="20"/>
      <c r="S21" s="20"/>
      <c r="T21" s="20"/>
      <c r="U21" s="20"/>
      <c r="V21" s="20"/>
      <c r="W21" s="20"/>
      <c r="X21" s="20"/>
      <c r="Y21" s="20"/>
      <c r="Z21" s="20"/>
      <c r="AA21" s="20"/>
      <c r="AB21" s="20"/>
      <c r="AC21" s="20"/>
    </row>
    <row r="22" spans="1:29" ht="12.5">
      <c r="L22" s="20"/>
      <c r="M22" s="20"/>
      <c r="N22" s="20"/>
      <c r="O22" s="20"/>
      <c r="P22" s="20"/>
      <c r="Q22" s="20"/>
      <c r="R22" s="20"/>
      <c r="S22" s="20"/>
      <c r="T22" s="20"/>
      <c r="U22" s="20"/>
      <c r="V22" s="20"/>
      <c r="W22" s="20"/>
      <c r="X22" s="20"/>
      <c r="Y22" s="20"/>
      <c r="Z22" s="20"/>
      <c r="AA22" s="20"/>
      <c r="AB22" s="20"/>
      <c r="AC22" s="20"/>
    </row>
    <row r="23" spans="1:29" ht="12.5">
      <c r="L23" s="20"/>
      <c r="M23" s="20"/>
      <c r="N23" s="20"/>
      <c r="O23" s="20"/>
      <c r="P23" s="20"/>
      <c r="Q23" s="20"/>
      <c r="R23" s="20"/>
      <c r="S23" s="20"/>
      <c r="T23" s="20"/>
      <c r="U23" s="20"/>
      <c r="V23" s="20"/>
      <c r="W23" s="20"/>
      <c r="X23" s="20"/>
      <c r="Y23" s="20"/>
      <c r="Z23" s="20"/>
      <c r="AA23" s="20"/>
      <c r="AB23" s="20"/>
      <c r="AC23" s="20"/>
    </row>
    <row r="24" spans="1:29" ht="12.5">
      <c r="L24" s="20"/>
      <c r="M24" s="20"/>
      <c r="N24" s="20"/>
      <c r="O24" s="20"/>
      <c r="P24" s="20"/>
      <c r="Q24" s="20"/>
      <c r="R24" s="20"/>
      <c r="S24" s="20"/>
      <c r="T24" s="20"/>
      <c r="U24" s="20"/>
      <c r="V24" s="20"/>
      <c r="W24" s="20"/>
      <c r="X24" s="20"/>
      <c r="Y24" s="20"/>
      <c r="Z24" s="20"/>
      <c r="AA24" s="20"/>
      <c r="AB24" s="20"/>
      <c r="AC24" s="20"/>
    </row>
    <row r="25" spans="1:29" ht="12.5">
      <c r="L25" s="20"/>
      <c r="M25" s="20"/>
      <c r="N25" s="20"/>
      <c r="O25" s="20"/>
      <c r="P25" s="20"/>
      <c r="Q25" s="20"/>
      <c r="R25" s="20"/>
      <c r="S25" s="20"/>
      <c r="T25" s="20"/>
      <c r="U25" s="20"/>
      <c r="V25" s="20"/>
      <c r="W25" s="20"/>
      <c r="X25" s="20"/>
      <c r="Y25" s="20"/>
      <c r="Z25" s="20"/>
      <c r="AA25" s="20"/>
      <c r="AB25" s="20"/>
      <c r="AC25" s="20"/>
    </row>
    <row r="26" spans="1:29" ht="12.5">
      <c r="L26" s="20"/>
      <c r="M26" s="20"/>
      <c r="N26" s="20"/>
      <c r="O26" s="20"/>
      <c r="P26" s="20"/>
      <c r="Q26" s="20"/>
      <c r="R26" s="20"/>
      <c r="S26" s="20"/>
      <c r="T26" s="20"/>
      <c r="U26" s="20"/>
      <c r="V26" s="20"/>
      <c r="W26" s="20"/>
      <c r="X26" s="20"/>
      <c r="Y26" s="20"/>
      <c r="Z26" s="20"/>
      <c r="AA26" s="20"/>
      <c r="AB26" s="20"/>
      <c r="AC26" s="20"/>
    </row>
    <row r="27" spans="1:29" ht="12.5">
      <c r="L27" s="20"/>
      <c r="M27" s="20"/>
      <c r="N27" s="20"/>
      <c r="O27" s="20"/>
      <c r="P27" s="20"/>
      <c r="Q27" s="20"/>
      <c r="R27" s="20"/>
      <c r="S27" s="20"/>
      <c r="T27" s="20"/>
      <c r="U27" s="20"/>
      <c r="V27" s="20"/>
      <c r="W27" s="20"/>
      <c r="X27" s="20"/>
      <c r="Y27" s="20"/>
      <c r="Z27" s="20"/>
      <c r="AA27" s="20"/>
      <c r="AB27" s="20"/>
      <c r="AC27" s="20"/>
    </row>
    <row r="28" spans="1:29" ht="12.5">
      <c r="L28" s="20"/>
      <c r="M28" s="20"/>
      <c r="N28" s="20"/>
      <c r="O28" s="20"/>
      <c r="P28" s="20"/>
      <c r="Q28" s="20"/>
      <c r="R28" s="20"/>
      <c r="S28" s="20"/>
      <c r="T28" s="20"/>
      <c r="U28" s="20"/>
      <c r="V28" s="20"/>
      <c r="W28" s="20"/>
      <c r="X28" s="20"/>
      <c r="Y28" s="20"/>
      <c r="Z28" s="20"/>
      <c r="AA28" s="20"/>
      <c r="AB28" s="20"/>
      <c r="AC28" s="20"/>
    </row>
    <row r="29" spans="1:29" ht="12.5">
      <c r="L29" s="20"/>
      <c r="M29" s="20"/>
      <c r="N29" s="20"/>
      <c r="O29" s="20"/>
      <c r="P29" s="20"/>
      <c r="Q29" s="20"/>
      <c r="R29" s="20"/>
      <c r="S29" s="20"/>
      <c r="T29" s="20"/>
      <c r="U29" s="20"/>
      <c r="V29" s="20"/>
      <c r="W29" s="20"/>
      <c r="X29" s="20"/>
      <c r="Y29" s="20"/>
      <c r="Z29" s="20"/>
      <c r="AA29" s="20"/>
      <c r="AB29" s="20"/>
      <c r="AC29" s="20"/>
    </row>
    <row r="30" spans="1:29" ht="12.5">
      <c r="L30" s="20"/>
      <c r="M30" s="20"/>
      <c r="N30" s="20"/>
      <c r="O30" s="20"/>
      <c r="P30" s="20"/>
      <c r="Q30" s="20"/>
      <c r="R30" s="20"/>
      <c r="S30" s="20"/>
      <c r="T30" s="20"/>
      <c r="U30" s="20"/>
      <c r="V30" s="20"/>
      <c r="W30" s="20"/>
      <c r="X30" s="20"/>
      <c r="Y30" s="20"/>
      <c r="Z30" s="20"/>
      <c r="AA30" s="20"/>
      <c r="AB30" s="20"/>
      <c r="AC30" s="20"/>
    </row>
    <row r="31" spans="1:29" ht="12.5">
      <c r="L31" s="20"/>
      <c r="M31" s="20"/>
      <c r="N31" s="20"/>
      <c r="O31" s="20"/>
      <c r="P31" s="20"/>
      <c r="Q31" s="20"/>
      <c r="R31" s="20"/>
      <c r="S31" s="20"/>
      <c r="T31" s="20"/>
      <c r="U31" s="20"/>
      <c r="V31" s="20"/>
      <c r="W31" s="20"/>
      <c r="X31" s="20"/>
      <c r="Y31" s="20"/>
      <c r="Z31" s="20"/>
      <c r="AA31" s="20"/>
      <c r="AB31" s="20"/>
      <c r="AC31" s="20"/>
    </row>
    <row r="32" spans="1:29" ht="12.5">
      <c r="L32" s="20"/>
      <c r="M32" s="20"/>
      <c r="N32" s="20"/>
      <c r="O32" s="20"/>
      <c r="P32" s="20"/>
      <c r="Q32" s="20"/>
      <c r="R32" s="20"/>
      <c r="S32" s="20"/>
      <c r="T32" s="20"/>
      <c r="U32" s="20"/>
      <c r="V32" s="20"/>
      <c r="W32" s="20"/>
      <c r="X32" s="20"/>
      <c r="Y32" s="20"/>
      <c r="Z32" s="20"/>
      <c r="AA32" s="20"/>
      <c r="AB32" s="20"/>
      <c r="AC32" s="20"/>
    </row>
    <row r="33" spans="12:29" ht="12.5">
      <c r="L33" s="20"/>
      <c r="M33" s="20"/>
      <c r="N33" s="20"/>
      <c r="O33" s="20"/>
      <c r="P33" s="20"/>
      <c r="Q33" s="20"/>
      <c r="R33" s="20"/>
      <c r="S33" s="20"/>
      <c r="T33" s="20"/>
      <c r="U33" s="20"/>
      <c r="V33" s="20"/>
      <c r="W33" s="20"/>
      <c r="X33" s="20"/>
      <c r="Y33" s="20"/>
      <c r="Z33" s="20"/>
      <c r="AA33" s="20"/>
      <c r="AB33" s="20"/>
      <c r="AC33" s="20"/>
    </row>
    <row r="34" spans="12:29" ht="12.5">
      <c r="L34" s="20"/>
      <c r="M34" s="20"/>
      <c r="N34" s="20"/>
      <c r="O34" s="20"/>
      <c r="P34" s="20"/>
      <c r="Q34" s="20"/>
      <c r="R34" s="20"/>
      <c r="S34" s="20"/>
      <c r="T34" s="20"/>
      <c r="U34" s="20"/>
      <c r="V34" s="20"/>
      <c r="W34" s="20"/>
      <c r="X34" s="20"/>
      <c r="Y34" s="20"/>
      <c r="Z34" s="20"/>
      <c r="AA34" s="20"/>
      <c r="AB34" s="20"/>
      <c r="AC34" s="20"/>
    </row>
    <row r="35" spans="12:29" ht="12.5">
      <c r="L35" s="20"/>
      <c r="M35" s="20"/>
      <c r="N35" s="20"/>
      <c r="O35" s="20"/>
      <c r="P35" s="20"/>
      <c r="Q35" s="20"/>
      <c r="R35" s="20"/>
      <c r="S35" s="20"/>
      <c r="T35" s="20"/>
      <c r="U35" s="20"/>
      <c r="V35" s="20"/>
      <c r="W35" s="20"/>
      <c r="X35" s="20"/>
      <c r="Y35" s="20"/>
      <c r="Z35" s="20"/>
      <c r="AA35" s="20"/>
      <c r="AB35" s="20"/>
      <c r="AC35" s="20"/>
    </row>
    <row r="36" spans="12:29" ht="12.5">
      <c r="L36" s="20"/>
      <c r="M36" s="20"/>
      <c r="N36" s="20"/>
      <c r="O36" s="20"/>
      <c r="P36" s="20"/>
      <c r="Q36" s="20"/>
      <c r="R36" s="20"/>
      <c r="S36" s="20"/>
      <c r="T36" s="20"/>
      <c r="U36" s="20"/>
      <c r="V36" s="20"/>
      <c r="W36" s="20"/>
      <c r="X36" s="20"/>
      <c r="Y36" s="20"/>
      <c r="Z36" s="20"/>
      <c r="AA36" s="20"/>
      <c r="AB36" s="20"/>
      <c r="AC36" s="20"/>
    </row>
    <row r="37" spans="12:29" ht="12.5">
      <c r="L37" s="20"/>
      <c r="M37" s="20"/>
      <c r="N37" s="20"/>
      <c r="O37" s="20"/>
      <c r="P37" s="20"/>
      <c r="Q37" s="20"/>
      <c r="R37" s="20"/>
      <c r="S37" s="20"/>
      <c r="T37" s="20"/>
      <c r="U37" s="20"/>
      <c r="V37" s="20"/>
      <c r="W37" s="20"/>
      <c r="X37" s="20"/>
      <c r="Y37" s="20"/>
      <c r="Z37" s="20"/>
      <c r="AA37" s="20"/>
      <c r="AB37" s="20"/>
      <c r="AC37" s="20"/>
    </row>
    <row r="38" spans="12:29" ht="12.5">
      <c r="L38" s="20"/>
      <c r="M38" s="20"/>
      <c r="N38" s="20"/>
      <c r="O38" s="20"/>
      <c r="P38" s="20"/>
      <c r="Q38" s="20"/>
      <c r="R38" s="20"/>
      <c r="S38" s="20"/>
      <c r="T38" s="20"/>
      <c r="U38" s="20"/>
      <c r="V38" s="20"/>
      <c r="W38" s="20"/>
      <c r="X38" s="20"/>
      <c r="Y38" s="20"/>
      <c r="Z38" s="20"/>
      <c r="AA38" s="20"/>
      <c r="AB38" s="20"/>
      <c r="AC38" s="20"/>
    </row>
    <row r="39" spans="12:29" ht="12.5">
      <c r="L39" s="20"/>
      <c r="M39" s="20"/>
      <c r="N39" s="20"/>
      <c r="O39" s="20"/>
      <c r="P39" s="20"/>
      <c r="Q39" s="20"/>
      <c r="R39" s="20"/>
      <c r="S39" s="20"/>
      <c r="T39" s="20"/>
      <c r="U39" s="20"/>
      <c r="V39" s="20"/>
      <c r="W39" s="20"/>
      <c r="X39" s="20"/>
      <c r="Y39" s="20"/>
      <c r="Z39" s="20"/>
      <c r="AA39" s="20"/>
      <c r="AB39" s="20"/>
      <c r="AC39" s="20"/>
    </row>
    <row r="40" spans="12:29" ht="12.5">
      <c r="L40" s="20"/>
      <c r="M40" s="20"/>
      <c r="N40" s="20"/>
      <c r="O40" s="20"/>
      <c r="P40" s="20"/>
      <c r="Q40" s="20"/>
      <c r="R40" s="20"/>
      <c r="S40" s="20"/>
      <c r="T40" s="20"/>
      <c r="U40" s="20"/>
      <c r="V40" s="20"/>
      <c r="W40" s="20"/>
      <c r="X40" s="20"/>
      <c r="Y40" s="20"/>
      <c r="Z40" s="20"/>
      <c r="AA40" s="20"/>
      <c r="AB40" s="20"/>
      <c r="AC40" s="20"/>
    </row>
    <row r="41" spans="12:29" ht="12.5">
      <c r="L41" s="20"/>
      <c r="M41" s="20"/>
      <c r="N41" s="20"/>
      <c r="O41" s="20"/>
      <c r="P41" s="20"/>
      <c r="Q41" s="20"/>
      <c r="R41" s="20"/>
      <c r="S41" s="20"/>
      <c r="T41" s="20"/>
      <c r="U41" s="20"/>
      <c r="V41" s="20"/>
      <c r="W41" s="20"/>
      <c r="X41" s="20"/>
      <c r="Y41" s="20"/>
      <c r="Z41" s="20"/>
      <c r="AA41" s="20"/>
      <c r="AB41" s="20"/>
      <c r="AC41" s="20"/>
    </row>
    <row r="42" spans="12:29" ht="12.5">
      <c r="L42" s="20"/>
      <c r="M42" s="20"/>
      <c r="N42" s="20"/>
      <c r="O42" s="20"/>
      <c r="P42" s="20"/>
      <c r="Q42" s="20"/>
      <c r="R42" s="20"/>
      <c r="S42" s="20"/>
      <c r="T42" s="20"/>
      <c r="U42" s="20"/>
      <c r="V42" s="20"/>
      <c r="W42" s="20"/>
      <c r="X42" s="20"/>
      <c r="Y42" s="20"/>
      <c r="Z42" s="20"/>
      <c r="AA42" s="20"/>
      <c r="AB42" s="20"/>
      <c r="AC42" s="20"/>
    </row>
    <row r="43" spans="12:29" ht="12.5">
      <c r="L43" s="20"/>
      <c r="M43" s="20"/>
      <c r="N43" s="20"/>
      <c r="O43" s="20"/>
      <c r="P43" s="20"/>
      <c r="Q43" s="20"/>
      <c r="R43" s="20"/>
      <c r="S43" s="20"/>
      <c r="T43" s="20"/>
      <c r="U43" s="20"/>
      <c r="V43" s="20"/>
      <c r="W43" s="20"/>
      <c r="X43" s="20"/>
      <c r="Y43" s="20"/>
      <c r="Z43" s="20"/>
      <c r="AA43" s="20"/>
      <c r="AB43" s="20"/>
      <c r="AC43" s="20"/>
    </row>
    <row r="44" spans="12:29" ht="12.5">
      <c r="L44" s="20"/>
      <c r="M44" s="20"/>
      <c r="N44" s="20"/>
      <c r="O44" s="20"/>
      <c r="P44" s="20"/>
      <c r="Q44" s="20"/>
      <c r="R44" s="20"/>
      <c r="S44" s="20"/>
      <c r="T44" s="20"/>
      <c r="U44" s="20"/>
      <c r="V44" s="20"/>
      <c r="W44" s="20"/>
      <c r="X44" s="20"/>
      <c r="Y44" s="20"/>
      <c r="Z44" s="20"/>
      <c r="AA44" s="20"/>
      <c r="AB44" s="20"/>
      <c r="AC44" s="20"/>
    </row>
    <row r="45" spans="12:29" ht="12.5">
      <c r="L45" s="20"/>
      <c r="M45" s="20"/>
      <c r="N45" s="20"/>
      <c r="O45" s="20"/>
      <c r="P45" s="20"/>
      <c r="Q45" s="20"/>
      <c r="R45" s="20"/>
      <c r="S45" s="20"/>
      <c r="T45" s="20"/>
      <c r="U45" s="20"/>
      <c r="V45" s="20"/>
      <c r="W45" s="20"/>
      <c r="X45" s="20"/>
      <c r="Y45" s="20"/>
      <c r="Z45" s="20"/>
      <c r="AA45" s="20"/>
      <c r="AB45" s="20"/>
      <c r="AC45" s="20"/>
    </row>
    <row r="46" spans="12:29" ht="12.5">
      <c r="L46" s="20"/>
      <c r="M46" s="20"/>
      <c r="N46" s="20"/>
      <c r="O46" s="20"/>
      <c r="P46" s="20"/>
      <c r="Q46" s="20"/>
      <c r="R46" s="20"/>
      <c r="S46" s="20"/>
      <c r="T46" s="20"/>
      <c r="U46" s="20"/>
      <c r="V46" s="20"/>
      <c r="W46" s="20"/>
      <c r="X46" s="20"/>
      <c r="Y46" s="20"/>
      <c r="Z46" s="20"/>
      <c r="AA46" s="20"/>
      <c r="AB46" s="20"/>
      <c r="AC46" s="20"/>
    </row>
    <row r="47" spans="12:29" ht="12.5">
      <c r="L47" s="20"/>
      <c r="M47" s="20"/>
      <c r="N47" s="20"/>
      <c r="O47" s="20"/>
      <c r="P47" s="20"/>
      <c r="Q47" s="20"/>
      <c r="R47" s="20"/>
      <c r="S47" s="20"/>
      <c r="T47" s="20"/>
      <c r="U47" s="20"/>
      <c r="V47" s="20"/>
      <c r="W47" s="20"/>
      <c r="X47" s="20"/>
      <c r="Y47" s="20"/>
      <c r="Z47" s="20"/>
      <c r="AA47" s="20"/>
      <c r="AB47" s="20"/>
      <c r="AC47" s="20"/>
    </row>
    <row r="48" spans="12:29" ht="12.5">
      <c r="L48" s="20"/>
      <c r="M48" s="20"/>
      <c r="N48" s="20"/>
      <c r="O48" s="20"/>
      <c r="P48" s="20"/>
      <c r="Q48" s="20"/>
      <c r="R48" s="20"/>
      <c r="S48" s="20"/>
      <c r="T48" s="20"/>
      <c r="U48" s="20"/>
      <c r="V48" s="20"/>
      <c r="W48" s="20"/>
      <c r="X48" s="20"/>
      <c r="Y48" s="20"/>
      <c r="Z48" s="20"/>
      <c r="AA48" s="20"/>
      <c r="AB48" s="20"/>
      <c r="AC48" s="20"/>
    </row>
    <row r="49" spans="12:29" ht="12.5">
      <c r="L49" s="20"/>
      <c r="M49" s="20"/>
      <c r="N49" s="20"/>
      <c r="O49" s="20"/>
      <c r="P49" s="20"/>
      <c r="Q49" s="20"/>
      <c r="R49" s="20"/>
      <c r="S49" s="20"/>
      <c r="T49" s="20"/>
      <c r="U49" s="20"/>
      <c r="V49" s="20"/>
      <c r="W49" s="20"/>
      <c r="X49" s="20"/>
      <c r="Y49" s="20"/>
      <c r="Z49" s="20"/>
      <c r="AA49" s="20"/>
      <c r="AB49" s="20"/>
      <c r="AC49" s="20"/>
    </row>
    <row r="50" spans="12:29" ht="12.5">
      <c r="L50" s="20"/>
      <c r="M50" s="20"/>
      <c r="N50" s="20"/>
      <c r="O50" s="20"/>
      <c r="P50" s="20"/>
      <c r="Q50" s="20"/>
      <c r="R50" s="20"/>
      <c r="S50" s="20"/>
      <c r="T50" s="20"/>
      <c r="U50" s="20"/>
      <c r="V50" s="20"/>
      <c r="W50" s="20"/>
      <c r="X50" s="20"/>
      <c r="Y50" s="20"/>
      <c r="Z50" s="20"/>
      <c r="AA50" s="20"/>
      <c r="AB50" s="20"/>
      <c r="AC50" s="20"/>
    </row>
    <row r="51" spans="12:29" ht="12.5">
      <c r="L51" s="20"/>
      <c r="M51" s="20"/>
      <c r="N51" s="20"/>
      <c r="O51" s="20"/>
      <c r="P51" s="20"/>
      <c r="Q51" s="20"/>
      <c r="R51" s="20"/>
      <c r="S51" s="20"/>
      <c r="T51" s="20"/>
      <c r="U51" s="20"/>
      <c r="V51" s="20"/>
      <c r="W51" s="20"/>
      <c r="X51" s="20"/>
      <c r="Y51" s="20"/>
      <c r="Z51" s="20"/>
      <c r="AA51" s="20"/>
      <c r="AB51" s="20"/>
      <c r="AC51" s="20"/>
    </row>
    <row r="52" spans="12:29" ht="12.5">
      <c r="L52" s="20"/>
      <c r="M52" s="20"/>
      <c r="N52" s="20"/>
      <c r="O52" s="20"/>
      <c r="P52" s="20"/>
      <c r="Q52" s="20"/>
      <c r="R52" s="20"/>
      <c r="S52" s="20"/>
      <c r="T52" s="20"/>
      <c r="U52" s="20"/>
      <c r="V52" s="20"/>
      <c r="W52" s="20"/>
      <c r="X52" s="20"/>
      <c r="Y52" s="20"/>
      <c r="Z52" s="20"/>
      <c r="AA52" s="20"/>
      <c r="AB52" s="20"/>
      <c r="AC52" s="20"/>
    </row>
    <row r="53" spans="12:29" ht="12.5">
      <c r="L53" s="20"/>
      <c r="M53" s="20"/>
      <c r="N53" s="20"/>
      <c r="O53" s="20"/>
      <c r="P53" s="20"/>
      <c r="Q53" s="20"/>
      <c r="R53" s="20"/>
      <c r="S53" s="20"/>
      <c r="T53" s="20"/>
      <c r="U53" s="20"/>
      <c r="V53" s="20"/>
      <c r="W53" s="20"/>
      <c r="X53" s="20"/>
      <c r="Y53" s="20"/>
      <c r="Z53" s="20"/>
      <c r="AA53" s="20"/>
      <c r="AB53" s="20"/>
      <c r="AC53" s="20"/>
    </row>
    <row r="54" spans="12:29" ht="12.5">
      <c r="L54" s="20"/>
      <c r="M54" s="20"/>
      <c r="N54" s="20"/>
      <c r="O54" s="20"/>
      <c r="P54" s="20"/>
      <c r="Q54" s="20"/>
      <c r="R54" s="20"/>
      <c r="S54" s="20"/>
      <c r="T54" s="20"/>
      <c r="U54" s="20"/>
      <c r="V54" s="20"/>
      <c r="W54" s="20"/>
      <c r="X54" s="20"/>
      <c r="Y54" s="20"/>
      <c r="Z54" s="20"/>
      <c r="AA54" s="20"/>
      <c r="AB54" s="20"/>
      <c r="AC54" s="20"/>
    </row>
    <row r="55" spans="12:29" ht="12.5">
      <c r="L55" s="20"/>
      <c r="M55" s="20"/>
      <c r="N55" s="20"/>
      <c r="O55" s="20"/>
      <c r="P55" s="20"/>
      <c r="Q55" s="20"/>
      <c r="R55" s="20"/>
      <c r="S55" s="20"/>
      <c r="T55" s="20"/>
      <c r="U55" s="20"/>
      <c r="V55" s="20"/>
      <c r="W55" s="20"/>
      <c r="X55" s="20"/>
      <c r="Y55" s="20"/>
      <c r="Z55" s="20"/>
      <c r="AA55" s="20"/>
      <c r="AB55" s="20"/>
      <c r="AC55" s="20"/>
    </row>
    <row r="56" spans="12:29" ht="12.5">
      <c r="L56" s="20"/>
      <c r="M56" s="20"/>
      <c r="N56" s="20"/>
      <c r="O56" s="20"/>
      <c r="P56" s="20"/>
      <c r="Q56" s="20"/>
      <c r="R56" s="20"/>
      <c r="S56" s="20"/>
      <c r="T56" s="20"/>
      <c r="U56" s="20"/>
      <c r="V56" s="20"/>
      <c r="W56" s="20"/>
      <c r="X56" s="20"/>
      <c r="Y56" s="20"/>
      <c r="Z56" s="20"/>
      <c r="AA56" s="20"/>
      <c r="AB56" s="20"/>
      <c r="AC56" s="20"/>
    </row>
    <row r="57" spans="12:29" ht="12.5">
      <c r="L57" s="20"/>
      <c r="M57" s="20"/>
      <c r="N57" s="20"/>
      <c r="O57" s="20"/>
      <c r="P57" s="20"/>
      <c r="Q57" s="20"/>
      <c r="R57" s="20"/>
      <c r="S57" s="20"/>
      <c r="T57" s="20"/>
      <c r="U57" s="20"/>
      <c r="V57" s="20"/>
      <c r="W57" s="20"/>
      <c r="X57" s="20"/>
      <c r="Y57" s="20"/>
      <c r="Z57" s="20"/>
      <c r="AA57" s="20"/>
      <c r="AB57" s="20"/>
      <c r="AC57" s="20"/>
    </row>
    <row r="58" spans="12:29" ht="12.5">
      <c r="L58" s="20"/>
      <c r="M58" s="20"/>
      <c r="N58" s="20"/>
      <c r="O58" s="20"/>
      <c r="P58" s="20"/>
      <c r="Q58" s="20"/>
      <c r="R58" s="20"/>
      <c r="S58" s="20"/>
      <c r="T58" s="20"/>
      <c r="U58" s="20"/>
      <c r="V58" s="20"/>
      <c r="W58" s="20"/>
      <c r="X58" s="20"/>
      <c r="Y58" s="20"/>
      <c r="Z58" s="20"/>
      <c r="AA58" s="20"/>
      <c r="AB58" s="20"/>
      <c r="AC58" s="20"/>
    </row>
    <row r="59" spans="12:29" ht="12.5">
      <c r="L59" s="20"/>
      <c r="M59" s="20"/>
      <c r="N59" s="20"/>
      <c r="O59" s="20"/>
      <c r="P59" s="20"/>
      <c r="Q59" s="20"/>
      <c r="R59" s="20"/>
      <c r="S59" s="20"/>
      <c r="T59" s="20"/>
      <c r="U59" s="20"/>
      <c r="V59" s="20"/>
      <c r="W59" s="20"/>
      <c r="X59" s="20"/>
      <c r="Y59" s="20"/>
      <c r="Z59" s="20"/>
      <c r="AA59" s="20"/>
      <c r="AB59" s="20"/>
      <c r="AC59" s="20"/>
    </row>
    <row r="60" spans="12:29" ht="12.5">
      <c r="L60" s="20"/>
      <c r="M60" s="20"/>
      <c r="N60" s="20"/>
      <c r="O60" s="20"/>
      <c r="P60" s="20"/>
      <c r="Q60" s="20"/>
      <c r="R60" s="20"/>
      <c r="S60" s="20"/>
      <c r="T60" s="20"/>
      <c r="U60" s="20"/>
      <c r="V60" s="20"/>
      <c r="W60" s="20"/>
      <c r="X60" s="20"/>
      <c r="Y60" s="20"/>
      <c r="Z60" s="20"/>
      <c r="AA60" s="20"/>
      <c r="AB60" s="20"/>
      <c r="AC60" s="20"/>
    </row>
    <row r="61" spans="12:29" ht="12.5">
      <c r="L61" s="20"/>
      <c r="M61" s="20"/>
      <c r="N61" s="20"/>
      <c r="O61" s="20"/>
      <c r="P61" s="20"/>
      <c r="Q61" s="20"/>
      <c r="R61" s="20"/>
      <c r="S61" s="20"/>
      <c r="T61" s="20"/>
      <c r="U61" s="20"/>
      <c r="V61" s="20"/>
      <c r="W61" s="20"/>
      <c r="X61" s="20"/>
      <c r="Y61" s="20"/>
      <c r="Z61" s="20"/>
      <c r="AA61" s="20"/>
      <c r="AB61" s="20"/>
      <c r="AC61" s="20"/>
    </row>
    <row r="62" spans="12:29" ht="12.5">
      <c r="L62" s="20"/>
      <c r="M62" s="20"/>
      <c r="N62" s="20"/>
      <c r="O62" s="20"/>
      <c r="P62" s="20"/>
      <c r="Q62" s="20"/>
      <c r="R62" s="20"/>
      <c r="S62" s="20"/>
      <c r="T62" s="20"/>
      <c r="U62" s="20"/>
      <c r="V62" s="20"/>
      <c r="W62" s="20"/>
      <c r="X62" s="20"/>
      <c r="Y62" s="20"/>
      <c r="Z62" s="20"/>
      <c r="AA62" s="20"/>
      <c r="AB62" s="20"/>
      <c r="AC62" s="20"/>
    </row>
    <row r="63" spans="12:29" ht="12.5">
      <c r="L63" s="20"/>
      <c r="M63" s="20"/>
      <c r="N63" s="20"/>
      <c r="O63" s="20"/>
      <c r="P63" s="20"/>
      <c r="Q63" s="20"/>
      <c r="R63" s="20"/>
      <c r="S63" s="20"/>
      <c r="T63" s="20"/>
      <c r="U63" s="20"/>
      <c r="V63" s="20"/>
      <c r="W63" s="20"/>
      <c r="X63" s="20"/>
      <c r="Y63" s="20"/>
      <c r="Z63" s="20"/>
      <c r="AA63" s="20"/>
      <c r="AB63" s="20"/>
      <c r="AC63" s="20"/>
    </row>
    <row r="64" spans="12:29" ht="12.5">
      <c r="L64" s="20"/>
      <c r="M64" s="20"/>
      <c r="N64" s="20"/>
      <c r="O64" s="20"/>
      <c r="P64" s="20"/>
      <c r="Q64" s="20"/>
      <c r="R64" s="20"/>
      <c r="S64" s="20"/>
      <c r="T64" s="20"/>
      <c r="U64" s="20"/>
      <c r="V64" s="20"/>
      <c r="W64" s="20"/>
      <c r="X64" s="20"/>
      <c r="Y64" s="20"/>
      <c r="Z64" s="20"/>
      <c r="AA64" s="20"/>
      <c r="AB64" s="20"/>
      <c r="AC64" s="20"/>
    </row>
    <row r="65" spans="12:29" ht="12.5">
      <c r="L65" s="20"/>
      <c r="M65" s="20"/>
      <c r="N65" s="20"/>
      <c r="O65" s="20"/>
      <c r="P65" s="20"/>
      <c r="Q65" s="20"/>
      <c r="R65" s="20"/>
      <c r="S65" s="20"/>
      <c r="T65" s="20"/>
      <c r="U65" s="20"/>
      <c r="V65" s="20"/>
      <c r="W65" s="20"/>
      <c r="X65" s="20"/>
      <c r="Y65" s="20"/>
      <c r="Z65" s="20"/>
      <c r="AA65" s="20"/>
      <c r="AB65" s="20"/>
      <c r="AC65" s="20"/>
    </row>
    <row r="66" spans="12:29" ht="12.5">
      <c r="L66" s="20"/>
      <c r="M66" s="20"/>
      <c r="N66" s="20"/>
      <c r="O66" s="20"/>
      <c r="P66" s="20"/>
      <c r="Q66" s="20"/>
      <c r="R66" s="20"/>
      <c r="S66" s="20"/>
      <c r="T66" s="20"/>
      <c r="U66" s="20"/>
      <c r="V66" s="20"/>
      <c r="W66" s="20"/>
      <c r="X66" s="20"/>
      <c r="Y66" s="20"/>
      <c r="Z66" s="20"/>
      <c r="AA66" s="20"/>
      <c r="AB66" s="20"/>
      <c r="AC66" s="20"/>
    </row>
    <row r="67" spans="12:29" ht="12.5">
      <c r="L67" s="20"/>
      <c r="M67" s="20"/>
      <c r="N67" s="20"/>
      <c r="O67" s="20"/>
      <c r="P67" s="20"/>
      <c r="Q67" s="20"/>
      <c r="R67" s="20"/>
      <c r="S67" s="20"/>
      <c r="T67" s="20"/>
      <c r="U67" s="20"/>
      <c r="V67" s="20"/>
      <c r="W67" s="20"/>
      <c r="X67" s="20"/>
      <c r="Y67" s="20"/>
      <c r="Z67" s="20"/>
      <c r="AA67" s="20"/>
      <c r="AB67" s="20"/>
      <c r="AC67" s="20"/>
    </row>
    <row r="68" spans="12:29" ht="12.5">
      <c r="L68" s="20"/>
      <c r="M68" s="20"/>
      <c r="N68" s="20"/>
      <c r="O68" s="20"/>
      <c r="P68" s="20"/>
      <c r="Q68" s="20"/>
      <c r="R68" s="20"/>
      <c r="S68" s="20"/>
      <c r="T68" s="20"/>
      <c r="U68" s="20"/>
      <c r="V68" s="20"/>
      <c r="W68" s="20"/>
      <c r="X68" s="20"/>
      <c r="Y68" s="20"/>
      <c r="Z68" s="20"/>
      <c r="AA68" s="20"/>
      <c r="AB68" s="20"/>
      <c r="AC68" s="20"/>
    </row>
    <row r="69" spans="12:29" ht="12.5">
      <c r="L69" s="20"/>
      <c r="M69" s="20"/>
      <c r="N69" s="20"/>
      <c r="O69" s="20"/>
      <c r="P69" s="20"/>
      <c r="Q69" s="20"/>
      <c r="R69" s="20"/>
      <c r="S69" s="20"/>
      <c r="T69" s="20"/>
      <c r="U69" s="20"/>
      <c r="V69" s="20"/>
      <c r="W69" s="20"/>
      <c r="X69" s="20"/>
      <c r="Y69" s="20"/>
      <c r="Z69" s="20"/>
      <c r="AA69" s="20"/>
      <c r="AB69" s="20"/>
      <c r="AC69" s="20"/>
    </row>
    <row r="70" spans="12:29" ht="12.5">
      <c r="L70" s="20"/>
      <c r="M70" s="20"/>
      <c r="N70" s="20"/>
      <c r="O70" s="20"/>
      <c r="P70" s="20"/>
      <c r="Q70" s="20"/>
      <c r="R70" s="20"/>
      <c r="S70" s="20"/>
      <c r="T70" s="20"/>
      <c r="U70" s="20"/>
      <c r="V70" s="20"/>
      <c r="W70" s="20"/>
      <c r="X70" s="20"/>
      <c r="Y70" s="20"/>
      <c r="Z70" s="20"/>
      <c r="AA70" s="20"/>
      <c r="AB70" s="20"/>
      <c r="AC70" s="20"/>
    </row>
    <row r="71" spans="12:29" ht="12.5">
      <c r="L71" s="20"/>
      <c r="M71" s="20"/>
      <c r="N71" s="20"/>
      <c r="O71" s="20"/>
      <c r="P71" s="20"/>
      <c r="Q71" s="20"/>
      <c r="R71" s="20"/>
      <c r="S71" s="20"/>
      <c r="T71" s="20"/>
      <c r="U71" s="20"/>
      <c r="V71" s="20"/>
      <c r="W71" s="20"/>
      <c r="X71" s="20"/>
      <c r="Y71" s="20"/>
      <c r="Z71" s="20"/>
      <c r="AA71" s="20"/>
      <c r="AB71" s="20"/>
      <c r="AC71" s="20"/>
    </row>
    <row r="72" spans="12:29" ht="12.5">
      <c r="L72" s="20"/>
      <c r="M72" s="20"/>
      <c r="N72" s="20"/>
      <c r="O72" s="20"/>
      <c r="P72" s="20"/>
      <c r="Q72" s="20"/>
      <c r="R72" s="20"/>
      <c r="S72" s="20"/>
      <c r="T72" s="20"/>
      <c r="U72" s="20"/>
      <c r="V72" s="20"/>
      <c r="W72" s="20"/>
      <c r="X72" s="20"/>
      <c r="Y72" s="20"/>
      <c r="Z72" s="20"/>
      <c r="AA72" s="20"/>
      <c r="AB72" s="20"/>
      <c r="AC72" s="20"/>
    </row>
    <row r="73" spans="12:29" ht="12.5">
      <c r="L73" s="20"/>
      <c r="M73" s="20"/>
      <c r="N73" s="20"/>
      <c r="O73" s="20"/>
      <c r="P73" s="20"/>
      <c r="Q73" s="20"/>
      <c r="R73" s="20"/>
      <c r="S73" s="20"/>
      <c r="T73" s="20"/>
      <c r="U73" s="20"/>
      <c r="V73" s="20"/>
      <c r="W73" s="20"/>
      <c r="X73" s="20"/>
      <c r="Y73" s="20"/>
      <c r="Z73" s="20"/>
      <c r="AA73" s="20"/>
      <c r="AB73" s="20"/>
      <c r="AC73" s="20"/>
    </row>
    <row r="74" spans="12:29" ht="12.5">
      <c r="L74" s="20"/>
      <c r="M74" s="20"/>
      <c r="N74" s="20"/>
      <c r="O74" s="20"/>
      <c r="P74" s="20"/>
      <c r="Q74" s="20"/>
      <c r="R74" s="20"/>
      <c r="S74" s="20"/>
      <c r="T74" s="20"/>
      <c r="U74" s="20"/>
      <c r="V74" s="20"/>
      <c r="W74" s="20"/>
      <c r="X74" s="20"/>
      <c r="Y74" s="20"/>
      <c r="Z74" s="20"/>
      <c r="AA74" s="20"/>
      <c r="AB74" s="20"/>
      <c r="AC74" s="20"/>
    </row>
    <row r="75" spans="12:29" ht="12.5">
      <c r="L75" s="20"/>
      <c r="M75" s="20"/>
      <c r="N75" s="20"/>
      <c r="O75" s="20"/>
      <c r="P75" s="20"/>
      <c r="Q75" s="20"/>
      <c r="R75" s="20"/>
      <c r="S75" s="20"/>
      <c r="T75" s="20"/>
      <c r="U75" s="20"/>
      <c r="V75" s="20"/>
      <c r="W75" s="20"/>
      <c r="X75" s="20"/>
      <c r="Y75" s="20"/>
      <c r="Z75" s="20"/>
      <c r="AA75" s="20"/>
      <c r="AB75" s="20"/>
      <c r="AC75" s="20"/>
    </row>
    <row r="76" spans="12:29" ht="12.5">
      <c r="L76" s="20"/>
      <c r="M76" s="20"/>
      <c r="N76" s="20"/>
      <c r="O76" s="20"/>
      <c r="P76" s="20"/>
      <c r="Q76" s="20"/>
      <c r="R76" s="20"/>
      <c r="S76" s="20"/>
      <c r="T76" s="20"/>
      <c r="U76" s="20"/>
      <c r="V76" s="20"/>
      <c r="W76" s="20"/>
      <c r="X76" s="20"/>
      <c r="Y76" s="20"/>
      <c r="Z76" s="20"/>
      <c r="AA76" s="20"/>
      <c r="AB76" s="20"/>
      <c r="AC76" s="20"/>
    </row>
    <row r="77" spans="12:29" ht="12.5">
      <c r="L77" s="20"/>
      <c r="M77" s="20"/>
      <c r="N77" s="20"/>
      <c r="O77" s="20"/>
      <c r="P77" s="20"/>
      <c r="Q77" s="20"/>
      <c r="R77" s="20"/>
      <c r="S77" s="20"/>
      <c r="T77" s="20"/>
      <c r="U77" s="20"/>
      <c r="V77" s="20"/>
      <c r="W77" s="20"/>
      <c r="X77" s="20"/>
      <c r="Y77" s="20"/>
      <c r="Z77" s="20"/>
      <c r="AA77" s="20"/>
      <c r="AB77" s="20"/>
      <c r="AC77" s="20"/>
    </row>
    <row r="78" spans="12:29" ht="12.5">
      <c r="L78" s="20"/>
      <c r="M78" s="20"/>
      <c r="N78" s="20"/>
      <c r="O78" s="20"/>
      <c r="P78" s="20"/>
      <c r="Q78" s="20"/>
      <c r="R78" s="20"/>
      <c r="S78" s="20"/>
      <c r="T78" s="20"/>
      <c r="U78" s="20"/>
      <c r="V78" s="20"/>
      <c r="W78" s="20"/>
      <c r="X78" s="20"/>
      <c r="Y78" s="20"/>
      <c r="Z78" s="20"/>
      <c r="AA78" s="20"/>
      <c r="AB78" s="20"/>
      <c r="AC78" s="20"/>
    </row>
    <row r="79" spans="12:29" ht="12.5">
      <c r="L79" s="20"/>
      <c r="M79" s="20"/>
      <c r="N79" s="20"/>
      <c r="O79" s="20"/>
      <c r="P79" s="20"/>
      <c r="Q79" s="20"/>
      <c r="R79" s="20"/>
      <c r="S79" s="20"/>
      <c r="T79" s="20"/>
      <c r="U79" s="20"/>
      <c r="V79" s="20"/>
      <c r="W79" s="20"/>
      <c r="X79" s="20"/>
      <c r="Y79" s="20"/>
      <c r="Z79" s="20"/>
      <c r="AA79" s="20"/>
      <c r="AB79" s="20"/>
      <c r="AC79" s="20"/>
    </row>
    <row r="80" spans="12:29" ht="12.5">
      <c r="L80" s="20"/>
      <c r="M80" s="20"/>
      <c r="N80" s="20"/>
      <c r="O80" s="20"/>
      <c r="P80" s="20"/>
      <c r="Q80" s="20"/>
      <c r="R80" s="20"/>
      <c r="S80" s="20"/>
      <c r="T80" s="20"/>
      <c r="U80" s="20"/>
      <c r="V80" s="20"/>
      <c r="W80" s="20"/>
      <c r="X80" s="20"/>
      <c r="Y80" s="20"/>
      <c r="Z80" s="20"/>
      <c r="AA80" s="20"/>
      <c r="AB80" s="20"/>
      <c r="AC80" s="20"/>
    </row>
    <row r="81" spans="12:29" ht="12.5">
      <c r="L81" s="20"/>
      <c r="M81" s="20"/>
      <c r="N81" s="20"/>
      <c r="O81" s="20"/>
      <c r="P81" s="20"/>
      <c r="Q81" s="20"/>
      <c r="R81" s="20"/>
      <c r="S81" s="20"/>
      <c r="T81" s="20"/>
      <c r="U81" s="20"/>
      <c r="V81" s="20"/>
      <c r="W81" s="20"/>
      <c r="X81" s="20"/>
      <c r="Y81" s="20"/>
      <c r="Z81" s="20"/>
      <c r="AA81" s="20"/>
      <c r="AB81" s="20"/>
      <c r="AC81" s="20"/>
    </row>
    <row r="82" spans="12:29" ht="12.5">
      <c r="L82" s="20"/>
      <c r="M82" s="20"/>
      <c r="N82" s="20"/>
      <c r="O82" s="20"/>
      <c r="P82" s="20"/>
      <c r="Q82" s="20"/>
      <c r="R82" s="20"/>
      <c r="S82" s="20"/>
      <c r="T82" s="20"/>
      <c r="U82" s="20"/>
      <c r="V82" s="20"/>
      <c r="W82" s="20"/>
      <c r="X82" s="20"/>
      <c r="Y82" s="20"/>
      <c r="Z82" s="20"/>
      <c r="AA82" s="20"/>
      <c r="AB82" s="20"/>
      <c r="AC82" s="20"/>
    </row>
    <row r="83" spans="12:29" ht="12.5">
      <c r="L83" s="20"/>
      <c r="M83" s="20"/>
      <c r="N83" s="20"/>
      <c r="O83" s="20"/>
      <c r="P83" s="20"/>
      <c r="Q83" s="20"/>
      <c r="R83" s="20"/>
      <c r="S83" s="20"/>
      <c r="T83" s="20"/>
      <c r="U83" s="20"/>
      <c r="V83" s="20"/>
      <c r="W83" s="20"/>
      <c r="X83" s="20"/>
      <c r="Y83" s="20"/>
      <c r="Z83" s="20"/>
      <c r="AA83" s="20"/>
      <c r="AB83" s="20"/>
      <c r="AC83" s="20"/>
    </row>
    <row r="84" spans="12:29" ht="12.5">
      <c r="L84" s="20"/>
      <c r="M84" s="20"/>
      <c r="N84" s="20"/>
      <c r="O84" s="20"/>
      <c r="P84" s="20"/>
      <c r="Q84" s="20"/>
      <c r="R84" s="20"/>
      <c r="S84" s="20"/>
      <c r="T84" s="20"/>
      <c r="U84" s="20"/>
      <c r="V84" s="20"/>
      <c r="W84" s="20"/>
      <c r="X84" s="20"/>
      <c r="Y84" s="20"/>
      <c r="Z84" s="20"/>
      <c r="AA84" s="20"/>
      <c r="AB84" s="20"/>
      <c r="AC84" s="20"/>
    </row>
    <row r="85" spans="12:29" ht="12.5">
      <c r="L85" s="20"/>
      <c r="M85" s="20"/>
      <c r="N85" s="20"/>
      <c r="O85" s="20"/>
      <c r="P85" s="20"/>
      <c r="Q85" s="20"/>
      <c r="R85" s="20"/>
      <c r="S85" s="20"/>
      <c r="T85" s="20"/>
      <c r="U85" s="20"/>
      <c r="V85" s="20"/>
      <c r="W85" s="20"/>
      <c r="X85" s="20"/>
      <c r="Y85" s="20"/>
      <c r="Z85" s="20"/>
      <c r="AA85" s="20"/>
      <c r="AB85" s="20"/>
      <c r="AC85" s="20"/>
    </row>
    <row r="86" spans="12:29" ht="12.5">
      <c r="L86" s="20"/>
      <c r="M86" s="20"/>
      <c r="N86" s="20"/>
      <c r="O86" s="20"/>
      <c r="P86" s="20"/>
      <c r="Q86" s="20"/>
      <c r="R86" s="20"/>
      <c r="S86" s="20"/>
      <c r="T86" s="20"/>
      <c r="U86" s="20"/>
      <c r="V86" s="20"/>
      <c r="W86" s="20"/>
      <c r="X86" s="20"/>
      <c r="Y86" s="20"/>
      <c r="Z86" s="20"/>
      <c r="AA86" s="20"/>
      <c r="AB86" s="20"/>
      <c r="AC86" s="20"/>
    </row>
    <row r="87" spans="12:29" ht="12.5">
      <c r="L87" s="20"/>
      <c r="M87" s="20"/>
      <c r="N87" s="20"/>
      <c r="O87" s="20"/>
      <c r="P87" s="20"/>
      <c r="Q87" s="20"/>
      <c r="R87" s="20"/>
      <c r="S87" s="20"/>
      <c r="T87" s="20"/>
      <c r="U87" s="20"/>
      <c r="V87" s="20"/>
      <c r="W87" s="20"/>
      <c r="X87" s="20"/>
      <c r="Y87" s="20"/>
      <c r="Z87" s="20"/>
      <c r="AA87" s="20"/>
      <c r="AB87" s="20"/>
      <c r="AC87" s="20"/>
    </row>
    <row r="88" spans="12:29" ht="12.5">
      <c r="L88" s="20"/>
      <c r="M88" s="20"/>
      <c r="N88" s="20"/>
      <c r="O88" s="20"/>
      <c r="P88" s="20"/>
      <c r="Q88" s="20"/>
      <c r="R88" s="20"/>
      <c r="S88" s="20"/>
      <c r="T88" s="20"/>
      <c r="U88" s="20"/>
      <c r="V88" s="20"/>
      <c r="W88" s="20"/>
      <c r="X88" s="20"/>
      <c r="Y88" s="20"/>
      <c r="Z88" s="20"/>
      <c r="AA88" s="20"/>
      <c r="AB88" s="20"/>
      <c r="AC88" s="20"/>
    </row>
    <row r="89" spans="12:29" ht="12.5">
      <c r="L89" s="20"/>
      <c r="M89" s="20"/>
      <c r="N89" s="20"/>
      <c r="O89" s="20"/>
      <c r="P89" s="20"/>
      <c r="Q89" s="20"/>
      <c r="R89" s="20"/>
      <c r="S89" s="20"/>
      <c r="T89" s="20"/>
      <c r="U89" s="20"/>
      <c r="V89" s="20"/>
      <c r="W89" s="20"/>
      <c r="X89" s="20"/>
      <c r="Y89" s="20"/>
      <c r="Z89" s="20"/>
      <c r="AA89" s="20"/>
      <c r="AB89" s="20"/>
      <c r="AC89" s="20"/>
    </row>
    <row r="90" spans="12:29" ht="12.5">
      <c r="L90" s="20"/>
      <c r="M90" s="20"/>
      <c r="N90" s="20"/>
      <c r="O90" s="20"/>
      <c r="P90" s="20"/>
      <c r="Q90" s="20"/>
      <c r="R90" s="20"/>
      <c r="S90" s="20"/>
      <c r="T90" s="20"/>
      <c r="U90" s="20"/>
      <c r="V90" s="20"/>
      <c r="W90" s="20"/>
      <c r="X90" s="20"/>
      <c r="Y90" s="20"/>
      <c r="Z90" s="20"/>
      <c r="AA90" s="20"/>
      <c r="AB90" s="20"/>
      <c r="AC90" s="20"/>
    </row>
    <row r="91" spans="12:29" ht="12.5">
      <c r="L91" s="20"/>
      <c r="M91" s="20"/>
      <c r="N91" s="20"/>
      <c r="O91" s="20"/>
      <c r="P91" s="20"/>
      <c r="Q91" s="20"/>
      <c r="R91" s="20"/>
      <c r="S91" s="20"/>
      <c r="T91" s="20"/>
      <c r="U91" s="20"/>
      <c r="V91" s="20"/>
      <c r="W91" s="20"/>
      <c r="X91" s="20"/>
      <c r="Y91" s="20"/>
      <c r="Z91" s="20"/>
      <c r="AA91" s="20"/>
      <c r="AB91" s="20"/>
      <c r="AC91" s="20"/>
    </row>
    <row r="92" spans="12:29" ht="12.5">
      <c r="L92" s="20"/>
      <c r="M92" s="20"/>
      <c r="N92" s="20"/>
      <c r="O92" s="20"/>
      <c r="P92" s="20"/>
      <c r="Q92" s="20"/>
      <c r="R92" s="20"/>
      <c r="S92" s="20"/>
      <c r="T92" s="20"/>
      <c r="U92" s="20"/>
      <c r="V92" s="20"/>
      <c r="W92" s="20"/>
      <c r="X92" s="20"/>
      <c r="Y92" s="20"/>
      <c r="Z92" s="20"/>
      <c r="AA92" s="20"/>
      <c r="AB92" s="20"/>
      <c r="AC92" s="20"/>
    </row>
    <row r="93" spans="12:29" ht="12.5">
      <c r="L93" s="20"/>
      <c r="M93" s="20"/>
      <c r="N93" s="20"/>
      <c r="O93" s="20"/>
      <c r="P93" s="20"/>
      <c r="Q93" s="20"/>
      <c r="R93" s="20"/>
      <c r="S93" s="20"/>
      <c r="T93" s="20"/>
      <c r="U93" s="20"/>
      <c r="V93" s="20"/>
      <c r="W93" s="20"/>
      <c r="X93" s="20"/>
      <c r="Y93" s="20"/>
      <c r="Z93" s="20"/>
      <c r="AA93" s="20"/>
      <c r="AB93" s="20"/>
      <c r="AC93" s="20"/>
    </row>
    <row r="94" spans="12:29" ht="12.5">
      <c r="L94" s="20"/>
      <c r="M94" s="20"/>
      <c r="N94" s="20"/>
      <c r="O94" s="20"/>
      <c r="P94" s="20"/>
      <c r="Q94" s="20"/>
      <c r="R94" s="20"/>
      <c r="S94" s="20"/>
      <c r="T94" s="20"/>
      <c r="U94" s="20"/>
      <c r="V94" s="20"/>
      <c r="W94" s="20"/>
      <c r="X94" s="20"/>
      <c r="Y94" s="20"/>
      <c r="Z94" s="20"/>
      <c r="AA94" s="20"/>
      <c r="AB94" s="20"/>
      <c r="AC94" s="20"/>
    </row>
    <row r="95" spans="12:29" ht="12.5">
      <c r="L95" s="20"/>
      <c r="M95" s="20"/>
      <c r="N95" s="20"/>
      <c r="O95" s="20"/>
      <c r="P95" s="20"/>
      <c r="Q95" s="20"/>
      <c r="R95" s="20"/>
      <c r="S95" s="20"/>
      <c r="T95" s="20"/>
      <c r="U95" s="20"/>
      <c r="V95" s="20"/>
      <c r="W95" s="20"/>
      <c r="X95" s="20"/>
      <c r="Y95" s="20"/>
      <c r="Z95" s="20"/>
      <c r="AA95" s="20"/>
      <c r="AB95" s="20"/>
      <c r="AC95" s="20"/>
    </row>
    <row r="96" spans="12:29" ht="12.5">
      <c r="L96" s="20"/>
      <c r="M96" s="20"/>
      <c r="N96" s="20"/>
      <c r="O96" s="20"/>
      <c r="P96" s="20"/>
      <c r="Q96" s="20"/>
      <c r="R96" s="20"/>
      <c r="S96" s="20"/>
      <c r="T96" s="20"/>
      <c r="U96" s="20"/>
      <c r="V96" s="20"/>
      <c r="W96" s="20"/>
      <c r="X96" s="20"/>
      <c r="Y96" s="20"/>
      <c r="Z96" s="20"/>
      <c r="AA96" s="20"/>
      <c r="AB96" s="20"/>
      <c r="AC96" s="20"/>
    </row>
    <row r="97" spans="12:29" ht="12.5">
      <c r="L97" s="20"/>
      <c r="M97" s="20"/>
      <c r="N97" s="20"/>
      <c r="O97" s="20"/>
      <c r="P97" s="20"/>
      <c r="Q97" s="20"/>
      <c r="R97" s="20"/>
      <c r="S97" s="20"/>
      <c r="T97" s="20"/>
      <c r="U97" s="20"/>
      <c r="V97" s="20"/>
      <c r="W97" s="20"/>
      <c r="X97" s="20"/>
      <c r="Y97" s="20"/>
      <c r="Z97" s="20"/>
      <c r="AA97" s="20"/>
      <c r="AB97" s="20"/>
      <c r="AC97" s="20"/>
    </row>
    <row r="98" spans="12:29" ht="12.5">
      <c r="L98" s="20"/>
      <c r="M98" s="20"/>
      <c r="N98" s="20"/>
      <c r="O98" s="20"/>
      <c r="P98" s="20"/>
      <c r="Q98" s="20"/>
      <c r="R98" s="20"/>
      <c r="S98" s="20"/>
      <c r="T98" s="20"/>
      <c r="U98" s="20"/>
      <c r="V98" s="20"/>
      <c r="W98" s="20"/>
      <c r="X98" s="20"/>
      <c r="Y98" s="20"/>
      <c r="Z98" s="20"/>
      <c r="AA98" s="20"/>
      <c r="AB98" s="20"/>
      <c r="AC98" s="20"/>
    </row>
    <row r="99" spans="12:29" ht="12.5">
      <c r="L99" s="20"/>
      <c r="M99" s="20"/>
      <c r="N99" s="20"/>
      <c r="O99" s="20"/>
      <c r="P99" s="20"/>
      <c r="Q99" s="20"/>
      <c r="R99" s="20"/>
      <c r="S99" s="20"/>
      <c r="T99" s="20"/>
      <c r="U99" s="20"/>
      <c r="V99" s="20"/>
      <c r="W99" s="20"/>
      <c r="X99" s="20"/>
      <c r="Y99" s="20"/>
      <c r="Z99" s="20"/>
      <c r="AA99" s="20"/>
      <c r="AB99" s="20"/>
      <c r="AC99" s="20"/>
    </row>
    <row r="100" spans="12:29" ht="12.5">
      <c r="L100" s="20"/>
      <c r="M100" s="20"/>
      <c r="N100" s="20"/>
      <c r="O100" s="20"/>
      <c r="P100" s="20"/>
      <c r="Q100" s="20"/>
      <c r="R100" s="20"/>
      <c r="S100" s="20"/>
      <c r="T100" s="20"/>
      <c r="U100" s="20"/>
      <c r="V100" s="20"/>
      <c r="W100" s="20"/>
      <c r="X100" s="20"/>
      <c r="Y100" s="20"/>
      <c r="Z100" s="20"/>
      <c r="AA100" s="20"/>
      <c r="AB100" s="20"/>
      <c r="AC100" s="20"/>
    </row>
    <row r="101" spans="12:29" ht="12.5">
      <c r="L101" s="20"/>
      <c r="M101" s="20"/>
      <c r="N101" s="20"/>
      <c r="O101" s="20"/>
      <c r="P101" s="20"/>
      <c r="Q101" s="20"/>
      <c r="R101" s="20"/>
      <c r="S101" s="20"/>
      <c r="T101" s="20"/>
      <c r="U101" s="20"/>
      <c r="V101" s="20"/>
      <c r="W101" s="20"/>
      <c r="X101" s="20"/>
      <c r="Y101" s="20"/>
      <c r="Z101" s="20"/>
      <c r="AA101" s="20"/>
      <c r="AB101" s="20"/>
      <c r="AC101" s="20"/>
    </row>
    <row r="102" spans="12:29" ht="12.5">
      <c r="L102" s="20"/>
      <c r="M102" s="20"/>
      <c r="N102" s="20"/>
      <c r="O102" s="20"/>
      <c r="P102" s="20"/>
      <c r="Q102" s="20"/>
      <c r="R102" s="20"/>
      <c r="S102" s="20"/>
      <c r="T102" s="20"/>
      <c r="U102" s="20"/>
      <c r="V102" s="20"/>
      <c r="W102" s="20"/>
      <c r="X102" s="20"/>
      <c r="Y102" s="20"/>
      <c r="Z102" s="20"/>
      <c r="AA102" s="20"/>
      <c r="AB102" s="20"/>
      <c r="AC102" s="20"/>
    </row>
    <row r="103" spans="12:29" ht="12.5">
      <c r="L103" s="20"/>
      <c r="M103" s="20"/>
      <c r="N103" s="20"/>
      <c r="O103" s="20"/>
      <c r="P103" s="20"/>
      <c r="Q103" s="20"/>
      <c r="R103" s="20"/>
      <c r="S103" s="20"/>
      <c r="T103" s="20"/>
      <c r="U103" s="20"/>
      <c r="V103" s="20"/>
      <c r="W103" s="20"/>
      <c r="X103" s="20"/>
      <c r="Y103" s="20"/>
      <c r="Z103" s="20"/>
      <c r="AA103" s="20"/>
      <c r="AB103" s="20"/>
      <c r="AC103" s="20"/>
    </row>
    <row r="104" spans="12:29" ht="12.5">
      <c r="L104" s="20"/>
      <c r="M104" s="20"/>
      <c r="N104" s="20"/>
      <c r="O104" s="20"/>
      <c r="P104" s="20"/>
      <c r="Q104" s="20"/>
      <c r="R104" s="20"/>
      <c r="S104" s="20"/>
      <c r="T104" s="20"/>
      <c r="U104" s="20"/>
      <c r="V104" s="20"/>
      <c r="W104" s="20"/>
      <c r="X104" s="20"/>
      <c r="Y104" s="20"/>
      <c r="Z104" s="20"/>
      <c r="AA104" s="20"/>
      <c r="AB104" s="20"/>
      <c r="AC104" s="20"/>
    </row>
    <row r="105" spans="12:29" ht="12.5">
      <c r="L105" s="20"/>
      <c r="M105" s="20"/>
      <c r="N105" s="20"/>
      <c r="O105" s="20"/>
      <c r="P105" s="20"/>
      <c r="Q105" s="20"/>
      <c r="R105" s="20"/>
      <c r="S105" s="20"/>
      <c r="T105" s="20"/>
      <c r="U105" s="20"/>
      <c r="V105" s="20"/>
      <c r="W105" s="20"/>
      <c r="X105" s="20"/>
      <c r="Y105" s="20"/>
      <c r="Z105" s="20"/>
      <c r="AA105" s="20"/>
      <c r="AB105" s="20"/>
      <c r="AC105" s="20"/>
    </row>
    <row r="106" spans="12:29" ht="12.5">
      <c r="L106" s="20"/>
      <c r="M106" s="20"/>
      <c r="N106" s="20"/>
      <c r="O106" s="20"/>
      <c r="P106" s="20"/>
      <c r="Q106" s="20"/>
      <c r="R106" s="20"/>
      <c r="S106" s="20"/>
      <c r="T106" s="20"/>
      <c r="U106" s="20"/>
      <c r="V106" s="20"/>
      <c r="W106" s="20"/>
      <c r="X106" s="20"/>
      <c r="Y106" s="20"/>
      <c r="Z106" s="20"/>
      <c r="AA106" s="20"/>
      <c r="AB106" s="20"/>
      <c r="AC106" s="20"/>
    </row>
    <row r="107" spans="12:29" ht="12.5">
      <c r="L107" s="20"/>
      <c r="M107" s="20"/>
      <c r="N107" s="20"/>
      <c r="O107" s="20"/>
      <c r="P107" s="20"/>
      <c r="Q107" s="20"/>
      <c r="R107" s="20"/>
      <c r="S107" s="20"/>
      <c r="T107" s="20"/>
      <c r="U107" s="20"/>
      <c r="V107" s="20"/>
      <c r="W107" s="20"/>
      <c r="X107" s="20"/>
      <c r="Y107" s="20"/>
      <c r="Z107" s="20"/>
      <c r="AA107" s="20"/>
      <c r="AB107" s="20"/>
      <c r="AC107" s="20"/>
    </row>
    <row r="108" spans="12:29" ht="12.5">
      <c r="L108" s="20"/>
      <c r="M108" s="20"/>
      <c r="N108" s="20"/>
      <c r="O108" s="20"/>
      <c r="P108" s="20"/>
      <c r="Q108" s="20"/>
      <c r="R108" s="20"/>
      <c r="S108" s="20"/>
      <c r="T108" s="20"/>
      <c r="U108" s="20"/>
      <c r="V108" s="20"/>
      <c r="W108" s="20"/>
      <c r="X108" s="20"/>
      <c r="Y108" s="20"/>
      <c r="Z108" s="20"/>
      <c r="AA108" s="20"/>
      <c r="AB108" s="20"/>
      <c r="AC108" s="20"/>
    </row>
    <row r="109" spans="12:29" ht="12.5">
      <c r="L109" s="20"/>
      <c r="M109" s="20"/>
      <c r="N109" s="20"/>
      <c r="O109" s="20"/>
      <c r="P109" s="20"/>
      <c r="Q109" s="20"/>
      <c r="R109" s="20"/>
      <c r="S109" s="20"/>
      <c r="T109" s="20"/>
      <c r="U109" s="20"/>
      <c r="V109" s="20"/>
      <c r="W109" s="20"/>
      <c r="X109" s="20"/>
      <c r="Y109" s="20"/>
      <c r="Z109" s="20"/>
      <c r="AA109" s="20"/>
      <c r="AB109" s="20"/>
      <c r="AC109" s="20"/>
    </row>
    <row r="110" spans="12:29" ht="12.5">
      <c r="L110" s="20"/>
      <c r="M110" s="20"/>
      <c r="N110" s="20"/>
      <c r="O110" s="20"/>
      <c r="P110" s="20"/>
      <c r="Q110" s="20"/>
      <c r="R110" s="20"/>
      <c r="S110" s="20"/>
      <c r="T110" s="20"/>
      <c r="U110" s="20"/>
      <c r="V110" s="20"/>
      <c r="W110" s="20"/>
      <c r="X110" s="20"/>
      <c r="Y110" s="20"/>
      <c r="Z110" s="20"/>
      <c r="AA110" s="20"/>
      <c r="AB110" s="20"/>
      <c r="AC110" s="20"/>
    </row>
    <row r="111" spans="12:29" ht="12.5">
      <c r="L111" s="20"/>
      <c r="M111" s="20"/>
      <c r="N111" s="20"/>
      <c r="O111" s="20"/>
      <c r="P111" s="20"/>
      <c r="Q111" s="20"/>
      <c r="R111" s="20"/>
      <c r="S111" s="20"/>
      <c r="T111" s="20"/>
      <c r="U111" s="20"/>
      <c r="V111" s="20"/>
      <c r="W111" s="20"/>
      <c r="X111" s="20"/>
      <c r="Y111" s="20"/>
      <c r="Z111" s="20"/>
      <c r="AA111" s="20"/>
      <c r="AB111" s="20"/>
      <c r="AC111" s="20"/>
    </row>
    <row r="112" spans="12:29" ht="12.5">
      <c r="L112" s="20"/>
      <c r="M112" s="20"/>
      <c r="N112" s="20"/>
      <c r="O112" s="20"/>
      <c r="P112" s="20"/>
      <c r="Q112" s="20"/>
      <c r="R112" s="20"/>
      <c r="S112" s="20"/>
      <c r="T112" s="20"/>
      <c r="U112" s="20"/>
      <c r="V112" s="20"/>
      <c r="W112" s="20"/>
      <c r="X112" s="20"/>
      <c r="Y112" s="20"/>
      <c r="Z112" s="20"/>
      <c r="AA112" s="20"/>
      <c r="AB112" s="20"/>
      <c r="AC112" s="20"/>
    </row>
    <row r="113" spans="12:29" ht="12.5">
      <c r="L113" s="20"/>
      <c r="M113" s="20"/>
      <c r="N113" s="20"/>
      <c r="O113" s="20"/>
      <c r="P113" s="20"/>
      <c r="Q113" s="20"/>
      <c r="R113" s="20"/>
      <c r="S113" s="20"/>
      <c r="T113" s="20"/>
      <c r="U113" s="20"/>
      <c r="V113" s="20"/>
      <c r="W113" s="20"/>
      <c r="X113" s="20"/>
      <c r="Y113" s="20"/>
      <c r="Z113" s="20"/>
      <c r="AA113" s="20"/>
      <c r="AB113" s="20"/>
      <c r="AC113" s="20"/>
    </row>
    <row r="114" spans="12:29" ht="12.5">
      <c r="L114" s="20"/>
      <c r="M114" s="20"/>
      <c r="N114" s="20"/>
      <c r="O114" s="20"/>
      <c r="P114" s="20"/>
      <c r="Q114" s="20"/>
      <c r="R114" s="20"/>
      <c r="S114" s="20"/>
      <c r="T114" s="20"/>
      <c r="U114" s="20"/>
      <c r="V114" s="20"/>
      <c r="W114" s="20"/>
      <c r="X114" s="20"/>
      <c r="Y114" s="20"/>
      <c r="Z114" s="20"/>
      <c r="AA114" s="20"/>
      <c r="AB114" s="20"/>
      <c r="AC114" s="20"/>
    </row>
    <row r="115" spans="12:29" ht="12.5">
      <c r="L115" s="20"/>
      <c r="M115" s="20"/>
      <c r="N115" s="20"/>
      <c r="O115" s="20"/>
      <c r="P115" s="20"/>
      <c r="Q115" s="20"/>
      <c r="R115" s="20"/>
      <c r="S115" s="20"/>
      <c r="T115" s="20"/>
      <c r="U115" s="20"/>
      <c r="V115" s="20"/>
      <c r="W115" s="20"/>
      <c r="X115" s="20"/>
      <c r="Y115" s="20"/>
      <c r="Z115" s="20"/>
      <c r="AA115" s="20"/>
      <c r="AB115" s="20"/>
      <c r="AC115" s="20"/>
    </row>
    <row r="116" spans="12:29" ht="12.5">
      <c r="L116" s="20"/>
      <c r="M116" s="20"/>
      <c r="N116" s="20"/>
      <c r="O116" s="20"/>
      <c r="P116" s="20"/>
      <c r="Q116" s="20"/>
      <c r="R116" s="20"/>
      <c r="S116" s="20"/>
      <c r="T116" s="20"/>
      <c r="U116" s="20"/>
      <c r="V116" s="20"/>
      <c r="W116" s="20"/>
      <c r="X116" s="20"/>
      <c r="Y116" s="20"/>
      <c r="Z116" s="20"/>
      <c r="AA116" s="20"/>
      <c r="AB116" s="20"/>
      <c r="AC116" s="20"/>
    </row>
    <row r="117" spans="12:29" ht="12.5">
      <c r="L117" s="20"/>
      <c r="M117" s="20"/>
      <c r="N117" s="20"/>
      <c r="O117" s="20"/>
      <c r="P117" s="20"/>
      <c r="Q117" s="20"/>
      <c r="R117" s="20"/>
      <c r="S117" s="20"/>
      <c r="T117" s="20"/>
      <c r="U117" s="20"/>
      <c r="V117" s="20"/>
      <c r="W117" s="20"/>
      <c r="X117" s="20"/>
      <c r="Y117" s="20"/>
      <c r="Z117" s="20"/>
      <c r="AA117" s="20"/>
      <c r="AB117" s="20"/>
      <c r="AC117" s="20"/>
    </row>
    <row r="118" spans="12:29" ht="12.5">
      <c r="L118" s="20"/>
      <c r="M118" s="20"/>
      <c r="N118" s="20"/>
      <c r="O118" s="20"/>
      <c r="P118" s="20"/>
      <c r="Q118" s="20"/>
      <c r="R118" s="20"/>
      <c r="S118" s="20"/>
      <c r="T118" s="20"/>
      <c r="U118" s="20"/>
      <c r="V118" s="20"/>
      <c r="W118" s="20"/>
      <c r="X118" s="20"/>
      <c r="Y118" s="20"/>
      <c r="Z118" s="20"/>
      <c r="AA118" s="20"/>
      <c r="AB118" s="20"/>
      <c r="AC118" s="20"/>
    </row>
    <row r="119" spans="12:29" ht="12.5">
      <c r="L119" s="20"/>
      <c r="M119" s="20"/>
      <c r="N119" s="20"/>
      <c r="O119" s="20"/>
      <c r="P119" s="20"/>
      <c r="Q119" s="20"/>
      <c r="R119" s="20"/>
      <c r="S119" s="20"/>
      <c r="T119" s="20"/>
      <c r="U119" s="20"/>
      <c r="V119" s="20"/>
      <c r="W119" s="20"/>
      <c r="X119" s="20"/>
      <c r="Y119" s="20"/>
      <c r="Z119" s="20"/>
      <c r="AA119" s="20"/>
      <c r="AB119" s="20"/>
      <c r="AC119" s="20"/>
    </row>
    <row r="120" spans="12:29" ht="12.5">
      <c r="L120" s="20"/>
      <c r="M120" s="20"/>
      <c r="N120" s="20"/>
      <c r="O120" s="20"/>
      <c r="P120" s="20"/>
      <c r="Q120" s="20"/>
      <c r="R120" s="20"/>
      <c r="S120" s="20"/>
      <c r="T120" s="20"/>
      <c r="U120" s="20"/>
      <c r="V120" s="20"/>
      <c r="W120" s="20"/>
      <c r="X120" s="20"/>
      <c r="Y120" s="20"/>
      <c r="Z120" s="20"/>
      <c r="AA120" s="20"/>
      <c r="AB120" s="20"/>
      <c r="AC120" s="20"/>
    </row>
    <row r="121" spans="12:29" ht="12.5">
      <c r="L121" s="20"/>
      <c r="M121" s="20"/>
      <c r="N121" s="20"/>
      <c r="O121" s="20"/>
      <c r="P121" s="20"/>
      <c r="Q121" s="20"/>
      <c r="R121" s="20"/>
      <c r="S121" s="20"/>
      <c r="T121" s="20"/>
      <c r="U121" s="20"/>
      <c r="V121" s="20"/>
      <c r="W121" s="20"/>
      <c r="X121" s="20"/>
      <c r="Y121" s="20"/>
      <c r="Z121" s="20"/>
      <c r="AA121" s="20"/>
      <c r="AB121" s="20"/>
      <c r="AC121" s="20"/>
    </row>
    <row r="122" spans="12:29" ht="12.5">
      <c r="L122" s="20"/>
      <c r="M122" s="20"/>
      <c r="N122" s="20"/>
      <c r="O122" s="20"/>
      <c r="P122" s="20"/>
      <c r="Q122" s="20"/>
      <c r="R122" s="20"/>
      <c r="S122" s="20"/>
      <c r="T122" s="20"/>
      <c r="U122" s="20"/>
      <c r="V122" s="20"/>
      <c r="W122" s="20"/>
      <c r="X122" s="20"/>
      <c r="Y122" s="20"/>
      <c r="Z122" s="20"/>
      <c r="AA122" s="20"/>
      <c r="AB122" s="20"/>
      <c r="AC122" s="20"/>
    </row>
    <row r="123" spans="12:29" ht="12.5">
      <c r="L123" s="20"/>
      <c r="M123" s="20"/>
      <c r="N123" s="20"/>
      <c r="O123" s="20"/>
      <c r="P123" s="20"/>
      <c r="Q123" s="20"/>
      <c r="R123" s="20"/>
      <c r="S123" s="20"/>
      <c r="T123" s="20"/>
      <c r="U123" s="20"/>
      <c r="V123" s="20"/>
      <c r="W123" s="20"/>
      <c r="X123" s="20"/>
      <c r="Y123" s="20"/>
      <c r="Z123" s="20"/>
      <c r="AA123" s="20"/>
      <c r="AB123" s="20"/>
      <c r="AC123" s="20"/>
    </row>
    <row r="124" spans="12:29" ht="12.5">
      <c r="L124" s="20"/>
      <c r="M124" s="20"/>
      <c r="N124" s="20"/>
      <c r="O124" s="20"/>
      <c r="P124" s="20"/>
      <c r="Q124" s="20"/>
      <c r="R124" s="20"/>
      <c r="S124" s="20"/>
      <c r="T124" s="20"/>
      <c r="U124" s="20"/>
      <c r="V124" s="20"/>
      <c r="W124" s="20"/>
      <c r="X124" s="20"/>
      <c r="Y124" s="20"/>
      <c r="Z124" s="20"/>
      <c r="AA124" s="20"/>
      <c r="AB124" s="20"/>
      <c r="AC124" s="20"/>
    </row>
    <row r="125" spans="12:29" ht="12.5">
      <c r="L125" s="20"/>
      <c r="M125" s="20"/>
      <c r="N125" s="20"/>
      <c r="O125" s="20"/>
      <c r="P125" s="20"/>
      <c r="Q125" s="20"/>
      <c r="R125" s="20"/>
      <c r="S125" s="20"/>
      <c r="T125" s="20"/>
      <c r="U125" s="20"/>
      <c r="V125" s="20"/>
      <c r="W125" s="20"/>
      <c r="X125" s="20"/>
      <c r="Y125" s="20"/>
      <c r="Z125" s="20"/>
      <c r="AA125" s="20"/>
      <c r="AB125" s="20"/>
      <c r="AC125" s="20"/>
    </row>
    <row r="126" spans="12:29" ht="12.5">
      <c r="L126" s="20"/>
      <c r="M126" s="20"/>
      <c r="N126" s="20"/>
      <c r="O126" s="20"/>
      <c r="P126" s="20"/>
      <c r="Q126" s="20"/>
      <c r="R126" s="20"/>
      <c r="S126" s="20"/>
      <c r="T126" s="20"/>
      <c r="U126" s="20"/>
      <c r="V126" s="20"/>
      <c r="W126" s="20"/>
      <c r="X126" s="20"/>
      <c r="Y126" s="20"/>
      <c r="Z126" s="20"/>
      <c r="AA126" s="20"/>
      <c r="AB126" s="20"/>
      <c r="AC126" s="20"/>
    </row>
    <row r="127" spans="12:29" ht="12.5">
      <c r="L127" s="20"/>
      <c r="M127" s="20"/>
      <c r="N127" s="20"/>
      <c r="O127" s="20"/>
      <c r="P127" s="20"/>
      <c r="Q127" s="20"/>
      <c r="R127" s="20"/>
      <c r="S127" s="20"/>
      <c r="T127" s="20"/>
      <c r="U127" s="20"/>
      <c r="V127" s="20"/>
      <c r="W127" s="20"/>
      <c r="X127" s="20"/>
      <c r="Y127" s="20"/>
      <c r="Z127" s="20"/>
      <c r="AA127" s="20"/>
      <c r="AB127" s="20"/>
      <c r="AC127" s="20"/>
    </row>
    <row r="128" spans="12:29" ht="12.5">
      <c r="L128" s="20"/>
      <c r="M128" s="20"/>
      <c r="N128" s="20"/>
      <c r="O128" s="20"/>
      <c r="P128" s="20"/>
      <c r="Q128" s="20"/>
      <c r="R128" s="20"/>
      <c r="S128" s="20"/>
      <c r="T128" s="20"/>
      <c r="U128" s="20"/>
      <c r="V128" s="20"/>
      <c r="W128" s="20"/>
      <c r="X128" s="20"/>
      <c r="Y128" s="20"/>
      <c r="Z128" s="20"/>
      <c r="AA128" s="20"/>
      <c r="AB128" s="20"/>
      <c r="AC128" s="20"/>
    </row>
    <row r="129" spans="12:29" ht="12.5">
      <c r="L129" s="20"/>
      <c r="M129" s="20"/>
      <c r="N129" s="20"/>
      <c r="O129" s="20"/>
      <c r="P129" s="20"/>
      <c r="Q129" s="20"/>
      <c r="R129" s="20"/>
      <c r="S129" s="20"/>
      <c r="T129" s="20"/>
      <c r="U129" s="20"/>
      <c r="V129" s="20"/>
      <c r="W129" s="20"/>
      <c r="X129" s="20"/>
      <c r="Y129" s="20"/>
      <c r="Z129" s="20"/>
      <c r="AA129" s="20"/>
      <c r="AB129" s="20"/>
      <c r="AC129" s="20"/>
    </row>
    <row r="130" spans="12:29" ht="12.5">
      <c r="L130" s="20"/>
      <c r="M130" s="20"/>
      <c r="N130" s="20"/>
      <c r="O130" s="20"/>
      <c r="P130" s="20"/>
      <c r="Q130" s="20"/>
      <c r="R130" s="20"/>
      <c r="S130" s="20"/>
      <c r="T130" s="20"/>
      <c r="U130" s="20"/>
      <c r="V130" s="20"/>
      <c r="W130" s="20"/>
      <c r="X130" s="20"/>
      <c r="Y130" s="20"/>
      <c r="Z130" s="20"/>
      <c r="AA130" s="20"/>
      <c r="AB130" s="20"/>
      <c r="AC130" s="20"/>
    </row>
    <row r="131" spans="12:29" ht="12.5">
      <c r="L131" s="20"/>
      <c r="M131" s="20"/>
      <c r="N131" s="20"/>
      <c r="O131" s="20"/>
      <c r="P131" s="20"/>
      <c r="Q131" s="20"/>
      <c r="R131" s="20"/>
      <c r="S131" s="20"/>
      <c r="T131" s="20"/>
      <c r="U131" s="20"/>
      <c r="V131" s="20"/>
      <c r="W131" s="20"/>
      <c r="X131" s="20"/>
      <c r="Y131" s="20"/>
      <c r="Z131" s="20"/>
      <c r="AA131" s="20"/>
      <c r="AB131" s="20"/>
      <c r="AC131" s="20"/>
    </row>
    <row r="132" spans="12:29" ht="12.5">
      <c r="L132" s="20"/>
      <c r="M132" s="20"/>
      <c r="N132" s="20"/>
      <c r="O132" s="20"/>
      <c r="P132" s="20"/>
      <c r="Q132" s="20"/>
      <c r="R132" s="20"/>
      <c r="S132" s="20"/>
      <c r="T132" s="20"/>
      <c r="U132" s="20"/>
      <c r="V132" s="20"/>
      <c r="W132" s="20"/>
      <c r="X132" s="20"/>
      <c r="Y132" s="20"/>
      <c r="Z132" s="20"/>
      <c r="AA132" s="20"/>
      <c r="AB132" s="20"/>
      <c r="AC132" s="20"/>
    </row>
    <row r="133" spans="12:29" ht="12.5">
      <c r="L133" s="20"/>
      <c r="M133" s="20"/>
      <c r="N133" s="20"/>
      <c r="O133" s="20"/>
      <c r="P133" s="20"/>
      <c r="Q133" s="20"/>
      <c r="R133" s="20"/>
      <c r="S133" s="20"/>
      <c r="T133" s="20"/>
      <c r="U133" s="20"/>
      <c r="V133" s="20"/>
      <c r="W133" s="20"/>
      <c r="X133" s="20"/>
      <c r="Y133" s="20"/>
      <c r="Z133" s="20"/>
      <c r="AA133" s="20"/>
      <c r="AB133" s="20"/>
      <c r="AC133" s="20"/>
    </row>
    <row r="134" spans="12:29" ht="12.5">
      <c r="L134" s="20"/>
      <c r="M134" s="20"/>
      <c r="N134" s="20"/>
      <c r="O134" s="20"/>
      <c r="P134" s="20"/>
      <c r="Q134" s="20"/>
      <c r="R134" s="20"/>
      <c r="S134" s="20"/>
      <c r="T134" s="20"/>
      <c r="U134" s="20"/>
      <c r="V134" s="20"/>
      <c r="W134" s="20"/>
      <c r="X134" s="20"/>
      <c r="Y134" s="20"/>
      <c r="Z134" s="20"/>
      <c r="AA134" s="20"/>
      <c r="AB134" s="20"/>
      <c r="AC134" s="20"/>
    </row>
    <row r="135" spans="12:29" ht="12.5">
      <c r="L135" s="20"/>
      <c r="M135" s="20"/>
      <c r="N135" s="20"/>
      <c r="O135" s="20"/>
      <c r="P135" s="20"/>
      <c r="Q135" s="20"/>
      <c r="R135" s="20"/>
      <c r="S135" s="20"/>
      <c r="T135" s="20"/>
      <c r="U135" s="20"/>
      <c r="V135" s="20"/>
      <c r="W135" s="20"/>
      <c r="X135" s="20"/>
      <c r="Y135" s="20"/>
      <c r="Z135" s="20"/>
      <c r="AA135" s="20"/>
      <c r="AB135" s="20"/>
      <c r="AC135" s="20"/>
    </row>
    <row r="136" spans="12:29" ht="12.5">
      <c r="L136" s="20"/>
      <c r="M136" s="20"/>
      <c r="N136" s="20"/>
      <c r="O136" s="20"/>
      <c r="P136" s="20"/>
      <c r="Q136" s="20"/>
      <c r="R136" s="20"/>
      <c r="S136" s="20"/>
      <c r="T136" s="20"/>
      <c r="U136" s="20"/>
      <c r="V136" s="20"/>
      <c r="W136" s="20"/>
      <c r="X136" s="20"/>
      <c r="Y136" s="20"/>
      <c r="Z136" s="20"/>
      <c r="AA136" s="20"/>
      <c r="AB136" s="20"/>
      <c r="AC136" s="20"/>
    </row>
    <row r="137" spans="12:29" ht="12.5">
      <c r="L137" s="20"/>
      <c r="M137" s="20"/>
      <c r="N137" s="20"/>
      <c r="O137" s="20"/>
      <c r="P137" s="20"/>
      <c r="Q137" s="20"/>
      <c r="R137" s="20"/>
      <c r="S137" s="20"/>
      <c r="T137" s="20"/>
      <c r="U137" s="20"/>
      <c r="V137" s="20"/>
      <c r="W137" s="20"/>
      <c r="X137" s="20"/>
      <c r="Y137" s="20"/>
      <c r="Z137" s="20"/>
      <c r="AA137" s="20"/>
      <c r="AB137" s="20"/>
      <c r="AC137" s="20"/>
    </row>
    <row r="138" spans="12:29" ht="12.5">
      <c r="L138" s="20"/>
      <c r="M138" s="20"/>
      <c r="N138" s="20"/>
      <c r="O138" s="20"/>
      <c r="P138" s="20"/>
      <c r="Q138" s="20"/>
      <c r="R138" s="20"/>
      <c r="S138" s="20"/>
      <c r="T138" s="20"/>
      <c r="U138" s="20"/>
      <c r="V138" s="20"/>
      <c r="W138" s="20"/>
      <c r="X138" s="20"/>
      <c r="Y138" s="20"/>
      <c r="Z138" s="20"/>
      <c r="AA138" s="20"/>
      <c r="AB138" s="20"/>
      <c r="AC138" s="20"/>
    </row>
    <row r="139" spans="12:29" ht="12.5">
      <c r="L139" s="20"/>
      <c r="M139" s="20"/>
      <c r="N139" s="20"/>
      <c r="O139" s="20"/>
      <c r="P139" s="20"/>
      <c r="Q139" s="20"/>
      <c r="R139" s="20"/>
      <c r="S139" s="20"/>
      <c r="T139" s="20"/>
      <c r="U139" s="20"/>
      <c r="V139" s="20"/>
      <c r="W139" s="20"/>
      <c r="X139" s="20"/>
      <c r="Y139" s="20"/>
      <c r="Z139" s="20"/>
      <c r="AA139" s="20"/>
      <c r="AB139" s="20"/>
      <c r="AC139" s="20"/>
    </row>
    <row r="140" spans="12:29" ht="12.5">
      <c r="L140" s="20"/>
      <c r="M140" s="20"/>
      <c r="N140" s="20"/>
      <c r="O140" s="20"/>
      <c r="P140" s="20"/>
      <c r="Q140" s="20"/>
      <c r="R140" s="20"/>
      <c r="S140" s="20"/>
      <c r="T140" s="20"/>
      <c r="U140" s="20"/>
      <c r="V140" s="20"/>
      <c r="W140" s="20"/>
      <c r="X140" s="20"/>
      <c r="Y140" s="20"/>
      <c r="Z140" s="20"/>
      <c r="AA140" s="20"/>
      <c r="AB140" s="20"/>
      <c r="AC140" s="20"/>
    </row>
    <row r="141" spans="12:29" ht="12.5">
      <c r="L141" s="20"/>
      <c r="M141" s="20"/>
      <c r="N141" s="20"/>
      <c r="O141" s="20"/>
      <c r="P141" s="20"/>
      <c r="Q141" s="20"/>
      <c r="R141" s="20"/>
      <c r="S141" s="20"/>
      <c r="T141" s="20"/>
      <c r="U141" s="20"/>
      <c r="V141" s="20"/>
      <c r="W141" s="20"/>
      <c r="X141" s="20"/>
      <c r="Y141" s="20"/>
      <c r="Z141" s="20"/>
      <c r="AA141" s="20"/>
      <c r="AB141" s="20"/>
      <c r="AC141" s="20"/>
    </row>
    <row r="142" spans="12:29" ht="12.5">
      <c r="L142" s="20"/>
      <c r="M142" s="20"/>
      <c r="N142" s="20"/>
      <c r="O142" s="20"/>
      <c r="P142" s="20"/>
      <c r="Q142" s="20"/>
      <c r="R142" s="20"/>
      <c r="S142" s="20"/>
      <c r="T142" s="20"/>
      <c r="U142" s="20"/>
      <c r="V142" s="20"/>
      <c r="W142" s="20"/>
      <c r="X142" s="20"/>
      <c r="Y142" s="20"/>
      <c r="Z142" s="20"/>
      <c r="AA142" s="20"/>
      <c r="AB142" s="20"/>
      <c r="AC142" s="20"/>
    </row>
  </sheetData>
  <sheetProtection selectLockedCells="1" selectUnlockedCells="1"/>
  <mergeCells count="27">
    <mergeCell ref="D7:K7"/>
    <mergeCell ref="A16:F16"/>
    <mergeCell ref="A8:C8"/>
    <mergeCell ref="D8:K8"/>
    <mergeCell ref="A3:C3"/>
    <mergeCell ref="D3:K3"/>
    <mergeCell ref="A4:C4"/>
    <mergeCell ref="A6:C6"/>
    <mergeCell ref="D6:K6"/>
    <mergeCell ref="D4:K4"/>
    <mergeCell ref="D5:K5"/>
    <mergeCell ref="B1:K1"/>
    <mergeCell ref="A18:F18"/>
    <mergeCell ref="A5:C5"/>
    <mergeCell ref="A2:K2"/>
    <mergeCell ref="C13:F13"/>
    <mergeCell ref="A14:F14"/>
    <mergeCell ref="A15:E15"/>
    <mergeCell ref="C9:F10"/>
    <mergeCell ref="G9:G10"/>
    <mergeCell ref="H9:J9"/>
    <mergeCell ref="C12:F12"/>
    <mergeCell ref="K9:K10"/>
    <mergeCell ref="C11:F11"/>
    <mergeCell ref="B9:B10"/>
    <mergeCell ref="A17:E17"/>
    <mergeCell ref="A7:C7"/>
  </mergeCells>
  <phoneticPr fontId="43" type="noConversion"/>
  <printOptions horizontalCentered="1"/>
  <pageMargins left="0.55000000000000004" right="0" top="0.5" bottom="0.35" header="0.39" footer="0.28000000000000003"/>
  <pageSetup paperSize="9" scale="95" firstPageNumber="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O154"/>
  <sheetViews>
    <sheetView view="pageBreakPreview" zoomScale="85" zoomScaleNormal="100" zoomScaleSheetLayoutView="85" workbookViewId="0">
      <selection activeCell="C6" sqref="C6:O6"/>
    </sheetView>
  </sheetViews>
  <sheetFormatPr defaultColWidth="9.1796875" defaultRowHeight="12.5"/>
  <cols>
    <col min="1" max="1" width="4.81640625" style="32" customWidth="1"/>
    <col min="2" max="2" width="30.26953125" style="33" customWidth="1"/>
    <col min="3" max="3" width="6.1796875" style="34" customWidth="1"/>
    <col min="4" max="4" width="8.453125" style="68" customWidth="1"/>
    <col min="5" max="5" width="5.453125" style="34" customWidth="1"/>
    <col min="6" max="6" width="4.81640625" style="34" customWidth="1"/>
    <col min="7" max="7" width="6.453125" style="34" customWidth="1"/>
    <col min="8" max="8" width="7.54296875" style="34" customWidth="1"/>
    <col min="9" max="9" width="6.1796875" style="34" customWidth="1"/>
    <col min="10" max="10" width="7.453125" style="34" customWidth="1"/>
    <col min="11" max="11" width="8.453125" style="34" customWidth="1"/>
    <col min="12" max="12" width="9.453125" style="34" customWidth="1"/>
    <col min="13" max="14" width="9.81640625" style="34" customWidth="1"/>
    <col min="15" max="15" width="9.54296875" style="34" customWidth="1"/>
    <col min="16" max="16384" width="9.1796875" style="35"/>
  </cols>
  <sheetData>
    <row r="1" spans="1:15" s="36" customFormat="1" ht="14">
      <c r="A1" s="234" t="s">
        <v>78</v>
      </c>
      <c r="B1" s="234"/>
      <c r="C1" s="234"/>
      <c r="D1" s="234"/>
      <c r="E1" s="234"/>
      <c r="F1" s="234"/>
      <c r="G1" s="234"/>
      <c r="H1" s="234"/>
      <c r="I1" s="234"/>
      <c r="J1" s="234"/>
      <c r="K1" s="234"/>
      <c r="L1" s="234"/>
      <c r="M1" s="234"/>
      <c r="N1" s="234"/>
      <c r="O1" s="234"/>
    </row>
    <row r="2" spans="1:15" s="36" customFormat="1" ht="31.5" customHeight="1">
      <c r="A2" s="177" t="s">
        <v>323</v>
      </c>
      <c r="B2" s="177"/>
      <c r="C2" s="177"/>
      <c r="D2" s="177"/>
      <c r="E2" s="177"/>
      <c r="F2" s="177"/>
      <c r="G2" s="177"/>
      <c r="H2" s="177"/>
      <c r="I2" s="177"/>
      <c r="J2" s="177"/>
      <c r="K2" s="177"/>
      <c r="L2" s="177"/>
      <c r="M2" s="177"/>
      <c r="N2" s="177"/>
      <c r="O2" s="177"/>
    </row>
    <row r="3" spans="1:15" s="36" customFormat="1" ht="10">
      <c r="A3" s="235" t="s">
        <v>2</v>
      </c>
      <c r="B3" s="235"/>
      <c r="C3" s="235"/>
      <c r="D3" s="235"/>
      <c r="E3" s="235"/>
      <c r="F3" s="235"/>
      <c r="G3" s="235"/>
      <c r="H3" s="235"/>
      <c r="I3" s="235"/>
      <c r="J3" s="235"/>
      <c r="K3" s="235"/>
      <c r="L3" s="235"/>
      <c r="M3" s="235"/>
      <c r="N3" s="235"/>
      <c r="O3" s="235"/>
    </row>
    <row r="4" spans="1:15" s="36" customFormat="1" ht="5.25" customHeight="1">
      <c r="A4" s="37"/>
      <c r="B4" s="38"/>
      <c r="C4" s="37"/>
      <c r="D4" s="45"/>
      <c r="E4" s="39"/>
      <c r="F4" s="40"/>
      <c r="G4" s="40"/>
      <c r="H4" s="40"/>
      <c r="I4" s="40"/>
      <c r="J4" s="40"/>
      <c r="K4" s="40"/>
      <c r="L4" s="40"/>
      <c r="M4" s="40"/>
      <c r="N4" s="40"/>
      <c r="O4" s="40"/>
    </row>
    <row r="5" spans="1:15" s="36" customFormat="1" ht="33.75" customHeight="1">
      <c r="A5" s="236" t="s">
        <v>59</v>
      </c>
      <c r="B5" s="236"/>
      <c r="C5" s="237" t="str">
        <f>koptame!D3</f>
        <v>Rekreācijas zonas izveidošana teritorijā pie Viļakas ezera, sakārtojot ezeram pieguļošās degradētās un neizmantotās teritorijas un izbūvējot komunikācijas</v>
      </c>
      <c r="D5" s="237"/>
      <c r="E5" s="237"/>
      <c r="F5" s="237"/>
      <c r="G5" s="237"/>
      <c r="H5" s="237"/>
      <c r="I5" s="237"/>
      <c r="J5" s="237"/>
      <c r="K5" s="237"/>
      <c r="L5" s="237"/>
      <c r="M5" s="237"/>
      <c r="N5" s="237"/>
      <c r="O5" s="237"/>
    </row>
    <row r="6" spans="1:15" s="36" customFormat="1" ht="31.5" customHeight="1">
      <c r="A6" s="236" t="s">
        <v>41</v>
      </c>
      <c r="B6" s="236"/>
      <c r="C6" s="237" t="str">
        <f>C5</f>
        <v>Rekreācijas zonas izveidošana teritorijā pie Viļakas ezera, sakārtojot ezeram pieguļošās degradētās un neizmantotās teritorijas un izbūvējot komunikācijas</v>
      </c>
      <c r="D6" s="237"/>
      <c r="E6" s="237"/>
      <c r="F6" s="237"/>
      <c r="G6" s="237"/>
      <c r="H6" s="237"/>
      <c r="I6" s="237"/>
      <c r="J6" s="237"/>
      <c r="K6" s="237"/>
      <c r="L6" s="237"/>
      <c r="M6" s="237"/>
      <c r="N6" s="237"/>
      <c r="O6" s="237"/>
    </row>
    <row r="7" spans="1:15" s="36" customFormat="1" ht="14">
      <c r="A7" s="236" t="s">
        <v>60</v>
      </c>
      <c r="B7" s="236"/>
      <c r="C7" s="238" t="str">
        <f>'Buvniecibas koptame'!D11</f>
        <v>Pils iela 9, Viļaka, Viļakas novads, kadastra Nr. 3815 003 0108</v>
      </c>
      <c r="D7" s="238"/>
      <c r="E7" s="238"/>
      <c r="F7" s="238"/>
      <c r="G7" s="238"/>
      <c r="H7" s="238"/>
      <c r="I7" s="238"/>
      <c r="J7" s="238"/>
      <c r="K7" s="238"/>
      <c r="L7" s="238"/>
      <c r="M7" s="238"/>
      <c r="N7" s="238"/>
      <c r="O7" s="238"/>
    </row>
    <row r="8" spans="1:15" s="36" customFormat="1" ht="14">
      <c r="A8" s="236" t="s">
        <v>85</v>
      </c>
      <c r="B8" s="236"/>
      <c r="C8" s="236"/>
      <c r="D8" s="236"/>
      <c r="E8" s="236"/>
      <c r="F8" s="236"/>
      <c r="G8" s="236"/>
      <c r="H8" s="236"/>
      <c r="I8" s="236"/>
      <c r="J8" s="236"/>
      <c r="K8" s="236"/>
      <c r="L8" s="236"/>
      <c r="M8" s="236"/>
      <c r="N8" s="236"/>
      <c r="O8" s="236"/>
    </row>
    <row r="9" spans="1:15" s="36" customFormat="1" ht="14">
      <c r="B9" s="46"/>
      <c r="D9" s="47"/>
      <c r="E9" s="48"/>
      <c r="F9" s="49"/>
      <c r="G9" s="49"/>
      <c r="H9" s="49"/>
      <c r="I9" s="49"/>
      <c r="J9" s="49"/>
      <c r="K9" s="49"/>
      <c r="L9" s="50" t="s">
        <v>3</v>
      </c>
      <c r="M9" s="50"/>
      <c r="N9" s="238"/>
      <c r="O9" s="238"/>
    </row>
    <row r="10" spans="1:15" s="36" customFormat="1" ht="14">
      <c r="A10" s="51"/>
      <c r="B10" s="51"/>
      <c r="C10" s="52"/>
      <c r="D10" s="53"/>
      <c r="E10" s="54"/>
      <c r="F10" s="54"/>
      <c r="G10" s="54"/>
      <c r="H10" s="54"/>
      <c r="I10" s="54"/>
      <c r="J10" s="54"/>
      <c r="K10" s="54"/>
      <c r="L10" s="49" t="s">
        <v>4</v>
      </c>
      <c r="M10" s="49"/>
      <c r="N10" s="239"/>
      <c r="O10" s="239"/>
    </row>
    <row r="11" spans="1:15" ht="12.75" customHeight="1">
      <c r="A11" s="230" t="s">
        <v>5</v>
      </c>
      <c r="B11" s="231" t="s">
        <v>6</v>
      </c>
      <c r="C11" s="80"/>
      <c r="D11" s="81"/>
      <c r="E11" s="232" t="s">
        <v>7</v>
      </c>
      <c r="F11" s="232"/>
      <c r="G11" s="232"/>
      <c r="H11" s="232"/>
      <c r="I11" s="232"/>
      <c r="J11" s="232"/>
      <c r="K11" s="233" t="s">
        <v>8</v>
      </c>
      <c r="L11" s="233"/>
      <c r="M11" s="233"/>
      <c r="N11" s="233"/>
      <c r="O11" s="233"/>
    </row>
    <row r="12" spans="1:15" ht="82.5" customHeight="1">
      <c r="A12" s="230"/>
      <c r="B12" s="231"/>
      <c r="C12" s="80" t="s">
        <v>9</v>
      </c>
      <c r="D12" s="81" t="s">
        <v>10</v>
      </c>
      <c r="E12" s="80" t="s">
        <v>11</v>
      </c>
      <c r="F12" s="80" t="s">
        <v>12</v>
      </c>
      <c r="G12" s="80" t="s">
        <v>13</v>
      </c>
      <c r="H12" s="80" t="s">
        <v>92</v>
      </c>
      <c r="I12" s="80" t="s">
        <v>14</v>
      </c>
      <c r="J12" s="80" t="s">
        <v>15</v>
      </c>
      <c r="K12" s="80" t="s">
        <v>16</v>
      </c>
      <c r="L12" s="80" t="s">
        <v>13</v>
      </c>
      <c r="M12" s="80" t="s">
        <v>92</v>
      </c>
      <c r="N12" s="80" t="s">
        <v>14</v>
      </c>
      <c r="O12" s="80" t="s">
        <v>17</v>
      </c>
    </row>
    <row r="13" spans="1:15" s="36" customFormat="1" ht="11.5">
      <c r="A13" s="224" t="s">
        <v>18</v>
      </c>
      <c r="B13" s="224"/>
      <c r="C13" s="224"/>
      <c r="D13" s="224"/>
      <c r="E13" s="224"/>
      <c r="F13" s="224"/>
      <c r="G13" s="224"/>
      <c r="H13" s="224"/>
      <c r="I13" s="224"/>
      <c r="J13" s="224"/>
      <c r="K13" s="224"/>
      <c r="L13" s="224"/>
      <c r="M13" s="224"/>
      <c r="N13" s="224"/>
      <c r="O13" s="224"/>
    </row>
    <row r="14" spans="1:15" s="72" customFormat="1" ht="34.5">
      <c r="A14" s="105">
        <v>1</v>
      </c>
      <c r="B14" s="106" t="s">
        <v>132</v>
      </c>
      <c r="C14" s="95" t="s">
        <v>99</v>
      </c>
      <c r="D14" s="107">
        <v>1</v>
      </c>
      <c r="E14" s="88"/>
      <c r="F14" s="88"/>
      <c r="G14" s="88"/>
      <c r="H14" s="88"/>
      <c r="I14" s="109"/>
      <c r="J14" s="110"/>
      <c r="K14" s="89"/>
      <c r="L14" s="89"/>
      <c r="M14" s="89"/>
      <c r="N14" s="89"/>
      <c r="O14" s="89"/>
    </row>
    <row r="15" spans="1:15" s="72" customFormat="1" ht="11.5">
      <c r="A15" s="105">
        <f>A14+1</f>
        <v>2</v>
      </c>
      <c r="B15" s="106" t="s">
        <v>79</v>
      </c>
      <c r="C15" s="95" t="s">
        <v>99</v>
      </c>
      <c r="D15" s="107">
        <v>1</v>
      </c>
      <c r="E15" s="87"/>
      <c r="F15" s="88"/>
      <c r="G15" s="88"/>
      <c r="H15" s="89"/>
      <c r="I15" s="109"/>
      <c r="J15" s="110"/>
      <c r="K15" s="89"/>
      <c r="L15" s="89"/>
      <c r="M15" s="89"/>
      <c r="N15" s="89"/>
      <c r="O15" s="89"/>
    </row>
    <row r="16" spans="1:15" s="72" customFormat="1" ht="11.5">
      <c r="A16" s="105">
        <f>A15+1</f>
        <v>3</v>
      </c>
      <c r="B16" s="106" t="s">
        <v>107</v>
      </c>
      <c r="C16" s="95" t="s">
        <v>99</v>
      </c>
      <c r="D16" s="107">
        <v>1</v>
      </c>
      <c r="E16" s="88"/>
      <c r="F16" s="88"/>
      <c r="G16" s="88"/>
      <c r="H16" s="88"/>
      <c r="I16" s="108"/>
      <c r="J16" s="110"/>
      <c r="K16" s="89"/>
      <c r="L16" s="89"/>
      <c r="M16" s="89"/>
      <c r="N16" s="89"/>
      <c r="O16" s="89"/>
    </row>
    <row r="17" spans="1:15" s="72" customFormat="1" ht="11.5">
      <c r="A17" s="105">
        <f t="shared" ref="A17:A25" si="0">A16+1</f>
        <v>4</v>
      </c>
      <c r="B17" s="106" t="s">
        <v>133</v>
      </c>
      <c r="C17" s="95" t="s">
        <v>19</v>
      </c>
      <c r="D17" s="107">
        <v>50</v>
      </c>
      <c r="E17" s="87"/>
      <c r="F17" s="88"/>
      <c r="G17" s="88"/>
      <c r="H17" s="89"/>
      <c r="I17" s="109"/>
      <c r="J17" s="110"/>
      <c r="K17" s="89"/>
      <c r="L17" s="89"/>
      <c r="M17" s="89"/>
      <c r="N17" s="89"/>
      <c r="O17" s="89"/>
    </row>
    <row r="18" spans="1:15" s="72" customFormat="1" ht="115">
      <c r="A18" s="105">
        <f t="shared" si="0"/>
        <v>5</v>
      </c>
      <c r="B18" s="106" t="s">
        <v>134</v>
      </c>
      <c r="C18" s="95" t="s">
        <v>99</v>
      </c>
      <c r="D18" s="107">
        <v>1</v>
      </c>
      <c r="E18" s="88"/>
      <c r="F18" s="88"/>
      <c r="G18" s="88"/>
      <c r="H18" s="88"/>
      <c r="I18" s="108"/>
      <c r="J18" s="110"/>
      <c r="K18" s="89"/>
      <c r="L18" s="89"/>
      <c r="M18" s="89"/>
      <c r="N18" s="89"/>
      <c r="O18" s="89"/>
    </row>
    <row r="19" spans="1:15" s="72" customFormat="1" ht="23">
      <c r="A19" s="105">
        <f t="shared" si="0"/>
        <v>6</v>
      </c>
      <c r="B19" s="106" t="s">
        <v>158</v>
      </c>
      <c r="C19" s="95" t="s">
        <v>19</v>
      </c>
      <c r="D19" s="107">
        <v>140</v>
      </c>
      <c r="E19" s="87"/>
      <c r="F19" s="88"/>
      <c r="G19" s="88"/>
      <c r="H19" s="89"/>
      <c r="I19" s="109"/>
      <c r="J19" s="110"/>
      <c r="K19" s="89"/>
      <c r="L19" s="89"/>
      <c r="M19" s="89"/>
      <c r="N19" s="89"/>
      <c r="O19" s="89"/>
    </row>
    <row r="20" spans="1:15" s="72" customFormat="1" ht="23">
      <c r="A20" s="105">
        <f t="shared" si="0"/>
        <v>7</v>
      </c>
      <c r="B20" s="106" t="s">
        <v>159</v>
      </c>
      <c r="C20" s="95" t="s">
        <v>99</v>
      </c>
      <c r="D20" s="107">
        <v>1</v>
      </c>
      <c r="E20" s="87"/>
      <c r="F20" s="88"/>
      <c r="G20" s="88"/>
      <c r="H20" s="89"/>
      <c r="I20" s="109"/>
      <c r="J20" s="110"/>
      <c r="K20" s="89"/>
      <c r="L20" s="89"/>
      <c r="M20" s="89"/>
      <c r="N20" s="89"/>
      <c r="O20" s="89"/>
    </row>
    <row r="21" spans="1:15" s="72" customFormat="1" ht="25">
      <c r="A21" s="105">
        <f t="shared" si="0"/>
        <v>8</v>
      </c>
      <c r="B21" s="99" t="s">
        <v>416</v>
      </c>
      <c r="C21" s="95" t="s">
        <v>22</v>
      </c>
      <c r="D21" s="107">
        <v>2735</v>
      </c>
      <c r="E21" s="87"/>
      <c r="F21" s="88"/>
      <c r="G21" s="88"/>
      <c r="H21" s="89"/>
      <c r="I21" s="109"/>
      <c r="J21" s="110"/>
      <c r="K21" s="89"/>
      <c r="L21" s="89"/>
      <c r="M21" s="89"/>
      <c r="N21" s="89"/>
      <c r="O21" s="89"/>
    </row>
    <row r="22" spans="1:15" s="72" customFormat="1" ht="11.5">
      <c r="A22" s="105">
        <f t="shared" si="0"/>
        <v>9</v>
      </c>
      <c r="B22" s="99" t="s">
        <v>135</v>
      </c>
      <c r="C22" s="95" t="s">
        <v>99</v>
      </c>
      <c r="D22" s="107">
        <v>1</v>
      </c>
      <c r="E22" s="87"/>
      <c r="F22" s="88"/>
      <c r="G22" s="88"/>
      <c r="H22" s="89"/>
      <c r="I22" s="109"/>
      <c r="J22" s="110"/>
      <c r="K22" s="89"/>
      <c r="L22" s="89"/>
      <c r="M22" s="89"/>
      <c r="N22" s="89"/>
      <c r="O22" s="89"/>
    </row>
    <row r="23" spans="1:15" s="72" customFormat="1" ht="23">
      <c r="A23" s="105">
        <f t="shared" si="0"/>
        <v>10</v>
      </c>
      <c r="B23" s="99" t="s">
        <v>136</v>
      </c>
      <c r="C23" s="95" t="s">
        <v>22</v>
      </c>
      <c r="D23" s="107">
        <v>5611</v>
      </c>
      <c r="E23" s="87"/>
      <c r="F23" s="88"/>
      <c r="G23" s="88"/>
      <c r="H23" s="89"/>
      <c r="I23" s="109"/>
      <c r="J23" s="110"/>
      <c r="K23" s="89"/>
      <c r="L23" s="89"/>
      <c r="M23" s="89"/>
      <c r="N23" s="89"/>
      <c r="O23" s="89"/>
    </row>
    <row r="24" spans="1:15" s="72" customFormat="1" ht="34.5">
      <c r="A24" s="105">
        <f t="shared" si="0"/>
        <v>11</v>
      </c>
      <c r="B24" s="99" t="s">
        <v>137</v>
      </c>
      <c r="C24" s="95" t="s">
        <v>83</v>
      </c>
      <c r="D24" s="107">
        <v>32</v>
      </c>
      <c r="E24" s="87"/>
      <c r="F24" s="88"/>
      <c r="G24" s="88"/>
      <c r="H24" s="89"/>
      <c r="I24" s="109"/>
      <c r="J24" s="110"/>
      <c r="K24" s="89"/>
      <c r="L24" s="89"/>
      <c r="M24" s="89"/>
      <c r="N24" s="89"/>
      <c r="O24" s="89"/>
    </row>
    <row r="25" spans="1:15" s="72" customFormat="1" ht="23">
      <c r="A25" s="105">
        <f t="shared" si="0"/>
        <v>12</v>
      </c>
      <c r="B25" s="99" t="s">
        <v>138</v>
      </c>
      <c r="C25" s="95" t="s">
        <v>83</v>
      </c>
      <c r="D25" s="107">
        <v>35</v>
      </c>
      <c r="E25" s="87"/>
      <c r="F25" s="88"/>
      <c r="G25" s="88"/>
      <c r="H25" s="89"/>
      <c r="I25" s="109"/>
      <c r="J25" s="110"/>
      <c r="K25" s="89"/>
      <c r="L25" s="89"/>
      <c r="M25" s="89"/>
      <c r="N25" s="89"/>
      <c r="O25" s="89"/>
    </row>
    <row r="26" spans="1:15" s="72" customFormat="1" ht="11.5" customHeight="1">
      <c r="A26" s="225" t="s">
        <v>20</v>
      </c>
      <c r="B26" s="225"/>
      <c r="C26" s="225"/>
      <c r="D26" s="225"/>
      <c r="E26" s="225"/>
      <c r="F26" s="225"/>
      <c r="G26" s="225"/>
      <c r="H26" s="225"/>
      <c r="I26" s="225"/>
      <c r="J26" s="225"/>
      <c r="K26" s="225"/>
      <c r="L26" s="225"/>
      <c r="M26" s="225"/>
      <c r="N26" s="225"/>
      <c r="O26" s="225"/>
    </row>
    <row r="27" spans="1:15" s="72" customFormat="1" ht="23">
      <c r="A27" s="105">
        <f>A25+1</f>
        <v>13</v>
      </c>
      <c r="B27" s="99" t="s">
        <v>139</v>
      </c>
      <c r="C27" s="95" t="s">
        <v>19</v>
      </c>
      <c r="D27" s="107">
        <v>17</v>
      </c>
      <c r="E27" s="87"/>
      <c r="F27" s="87"/>
      <c r="G27" s="88"/>
      <c r="H27" s="89"/>
      <c r="I27" s="90"/>
      <c r="J27" s="111"/>
      <c r="K27" s="89"/>
      <c r="L27" s="89"/>
      <c r="M27" s="89"/>
      <c r="N27" s="89"/>
      <c r="O27" s="89"/>
    </row>
    <row r="28" spans="1:15" s="72" customFormat="1" ht="14.5" customHeight="1">
      <c r="A28" s="225" t="s">
        <v>21</v>
      </c>
      <c r="B28" s="225"/>
      <c r="C28" s="225"/>
      <c r="D28" s="225"/>
      <c r="E28" s="225"/>
      <c r="F28" s="225"/>
      <c r="G28" s="225"/>
      <c r="H28" s="225"/>
      <c r="I28" s="225"/>
      <c r="J28" s="225"/>
      <c r="K28" s="225"/>
      <c r="L28" s="225"/>
      <c r="M28" s="225"/>
      <c r="N28" s="225"/>
      <c r="O28" s="225"/>
    </row>
    <row r="29" spans="1:15" s="72" customFormat="1" ht="34.5">
      <c r="A29" s="105">
        <f>A27+1</f>
        <v>14</v>
      </c>
      <c r="B29" s="106" t="s">
        <v>140</v>
      </c>
      <c r="C29" s="95" t="s">
        <v>22</v>
      </c>
      <c r="D29" s="107">
        <v>8070</v>
      </c>
      <c r="E29" s="87"/>
      <c r="F29" s="87"/>
      <c r="G29" s="88"/>
      <c r="H29" s="89"/>
      <c r="I29" s="90"/>
      <c r="J29" s="111"/>
      <c r="K29" s="89"/>
      <c r="L29" s="89"/>
      <c r="M29" s="89"/>
      <c r="N29" s="89"/>
      <c r="O29" s="89"/>
    </row>
    <row r="30" spans="1:15" s="72" customFormat="1" ht="57.5">
      <c r="A30" s="105">
        <f t="shared" ref="A30:A37" si="1">A29+1</f>
        <v>15</v>
      </c>
      <c r="B30" s="106" t="s">
        <v>141</v>
      </c>
      <c r="C30" s="95" t="s">
        <v>22</v>
      </c>
      <c r="D30" s="107">
        <v>168</v>
      </c>
      <c r="E30" s="87"/>
      <c r="F30" s="87"/>
      <c r="G30" s="88"/>
      <c r="H30" s="89"/>
      <c r="I30" s="90"/>
      <c r="J30" s="111"/>
      <c r="K30" s="89"/>
      <c r="L30" s="89"/>
      <c r="M30" s="89"/>
      <c r="N30" s="89"/>
      <c r="O30" s="89"/>
    </row>
    <row r="31" spans="1:15" s="72" customFormat="1" ht="149.5">
      <c r="A31" s="105">
        <f t="shared" si="1"/>
        <v>16</v>
      </c>
      <c r="B31" s="99" t="s">
        <v>142</v>
      </c>
      <c r="C31" s="95" t="s">
        <v>22</v>
      </c>
      <c r="D31" s="107">
        <v>16200</v>
      </c>
      <c r="E31" s="87"/>
      <c r="F31" s="87"/>
      <c r="G31" s="88"/>
      <c r="H31" s="89"/>
      <c r="I31" s="90"/>
      <c r="J31" s="111"/>
      <c r="K31" s="89"/>
      <c r="L31" s="89"/>
      <c r="M31" s="89"/>
      <c r="N31" s="89"/>
      <c r="O31" s="89"/>
    </row>
    <row r="32" spans="1:15" s="72" customFormat="1" ht="23">
      <c r="A32" s="105">
        <f t="shared" si="1"/>
        <v>17</v>
      </c>
      <c r="B32" s="99" t="s">
        <v>149</v>
      </c>
      <c r="C32" s="95" t="s">
        <v>22</v>
      </c>
      <c r="D32" s="107">
        <v>1154</v>
      </c>
      <c r="E32" s="87"/>
      <c r="F32" s="87"/>
      <c r="G32" s="88"/>
      <c r="H32" s="89"/>
      <c r="I32" s="90"/>
      <c r="J32" s="111"/>
      <c r="K32" s="89"/>
      <c r="L32" s="89"/>
      <c r="M32" s="89"/>
      <c r="N32" s="89"/>
      <c r="O32" s="89"/>
    </row>
    <row r="33" spans="1:15" s="72" customFormat="1" ht="69">
      <c r="A33" s="105">
        <f t="shared" si="1"/>
        <v>18</v>
      </c>
      <c r="B33" s="99" t="s">
        <v>143</v>
      </c>
      <c r="C33" s="95" t="s">
        <v>22</v>
      </c>
      <c r="D33" s="107">
        <v>149</v>
      </c>
      <c r="E33" s="87"/>
      <c r="F33" s="87"/>
      <c r="G33" s="88"/>
      <c r="H33" s="89"/>
      <c r="I33" s="90"/>
      <c r="J33" s="111"/>
      <c r="K33" s="89"/>
      <c r="L33" s="89"/>
      <c r="M33" s="89"/>
      <c r="N33" s="89"/>
      <c r="O33" s="89"/>
    </row>
    <row r="34" spans="1:15" s="72" customFormat="1" ht="161">
      <c r="A34" s="105">
        <f t="shared" si="1"/>
        <v>19</v>
      </c>
      <c r="B34" s="99" t="s">
        <v>144</v>
      </c>
      <c r="C34" s="95" t="s">
        <v>22</v>
      </c>
      <c r="D34" s="107">
        <v>310</v>
      </c>
      <c r="E34" s="87"/>
      <c r="F34" s="87"/>
      <c r="G34" s="88"/>
      <c r="H34" s="89"/>
      <c r="I34" s="90"/>
      <c r="J34" s="111"/>
      <c r="K34" s="89"/>
      <c r="L34" s="89"/>
      <c r="M34" s="89"/>
      <c r="N34" s="89"/>
      <c r="O34" s="89"/>
    </row>
    <row r="35" spans="1:15" s="72" customFormat="1" ht="11.5">
      <c r="A35" s="105">
        <f t="shared" si="1"/>
        <v>20</v>
      </c>
      <c r="B35" s="99" t="s">
        <v>145</v>
      </c>
      <c r="C35" s="95" t="s">
        <v>19</v>
      </c>
      <c r="D35" s="107">
        <v>375</v>
      </c>
      <c r="E35" s="87"/>
      <c r="F35" s="87"/>
      <c r="G35" s="88"/>
      <c r="H35" s="89"/>
      <c r="I35" s="90"/>
      <c r="J35" s="111"/>
      <c r="K35" s="89"/>
      <c r="L35" s="89"/>
      <c r="M35" s="89"/>
      <c r="N35" s="89"/>
      <c r="O35" s="89"/>
    </row>
    <row r="36" spans="1:15" s="72" customFormat="1" ht="23">
      <c r="A36" s="105">
        <f t="shared" si="1"/>
        <v>21</v>
      </c>
      <c r="B36" s="99" t="s">
        <v>147</v>
      </c>
      <c r="C36" s="95" t="s">
        <v>146</v>
      </c>
      <c r="D36" s="107">
        <v>1415</v>
      </c>
      <c r="E36" s="87"/>
      <c r="F36" s="87"/>
      <c r="G36" s="88"/>
      <c r="H36" s="89"/>
      <c r="I36" s="90"/>
      <c r="J36" s="111"/>
      <c r="K36" s="89"/>
      <c r="L36" s="89"/>
      <c r="M36" s="89"/>
      <c r="N36" s="89"/>
      <c r="O36" s="89"/>
    </row>
    <row r="37" spans="1:15" s="72" customFormat="1" ht="23">
      <c r="A37" s="105">
        <f t="shared" si="1"/>
        <v>22</v>
      </c>
      <c r="B37" s="99" t="s">
        <v>148</v>
      </c>
      <c r="C37" s="95" t="s">
        <v>146</v>
      </c>
      <c r="D37" s="107">
        <v>1805</v>
      </c>
      <c r="E37" s="87"/>
      <c r="F37" s="87"/>
      <c r="G37" s="88"/>
      <c r="H37" s="89"/>
      <c r="I37" s="90"/>
      <c r="J37" s="111"/>
      <c r="K37" s="89"/>
      <c r="L37" s="89"/>
      <c r="M37" s="89"/>
      <c r="N37" s="89"/>
      <c r="O37" s="89"/>
    </row>
    <row r="38" spans="1:15" s="72" customFormat="1" ht="11.5">
      <c r="A38" s="226" t="s">
        <v>150</v>
      </c>
      <c r="B38" s="226"/>
      <c r="C38" s="226"/>
      <c r="D38" s="226"/>
      <c r="E38" s="226"/>
      <c r="F38" s="226"/>
      <c r="G38" s="226"/>
      <c r="H38" s="226"/>
      <c r="I38" s="226"/>
      <c r="J38" s="226"/>
      <c r="K38" s="226"/>
      <c r="L38" s="226"/>
      <c r="M38" s="226"/>
      <c r="N38" s="226"/>
      <c r="O38" s="226"/>
    </row>
    <row r="39" spans="1:15" s="72" customFormat="1" ht="46">
      <c r="A39" s="105">
        <f>A37+1</f>
        <v>23</v>
      </c>
      <c r="B39" s="113" t="s">
        <v>151</v>
      </c>
      <c r="C39" s="95" t="s">
        <v>99</v>
      </c>
      <c r="D39" s="114">
        <v>1</v>
      </c>
      <c r="E39" s="87"/>
      <c r="F39" s="87"/>
      <c r="G39" s="88"/>
      <c r="H39" s="89"/>
      <c r="I39" s="90"/>
      <c r="J39" s="111"/>
      <c r="K39" s="89"/>
      <c r="L39" s="89"/>
      <c r="M39" s="89"/>
      <c r="N39" s="89"/>
      <c r="O39" s="89"/>
    </row>
    <row r="40" spans="1:15" s="72" customFormat="1" ht="11.5">
      <c r="A40" s="226" t="s">
        <v>95</v>
      </c>
      <c r="B40" s="226"/>
      <c r="C40" s="226"/>
      <c r="D40" s="226"/>
      <c r="E40" s="226"/>
      <c r="F40" s="226"/>
      <c r="G40" s="226"/>
      <c r="H40" s="226"/>
      <c r="I40" s="226"/>
      <c r="J40" s="226"/>
      <c r="K40" s="226"/>
      <c r="L40" s="226"/>
      <c r="M40" s="226"/>
      <c r="N40" s="226"/>
      <c r="O40" s="226"/>
    </row>
    <row r="41" spans="1:15" s="72" customFormat="1" ht="12" customHeight="1">
      <c r="A41" s="227" t="s">
        <v>152</v>
      </c>
      <c r="B41" s="228"/>
      <c r="C41" s="228"/>
      <c r="D41" s="228"/>
      <c r="E41" s="228"/>
      <c r="F41" s="228"/>
      <c r="G41" s="228"/>
      <c r="H41" s="228"/>
      <c r="I41" s="228"/>
      <c r="J41" s="228"/>
      <c r="K41" s="228"/>
      <c r="L41" s="228"/>
      <c r="M41" s="228"/>
      <c r="N41" s="228"/>
      <c r="O41" s="229"/>
    </row>
    <row r="42" spans="1:15" s="72" customFormat="1" ht="34.5">
      <c r="A42" s="105">
        <f>A39+1</f>
        <v>24</v>
      </c>
      <c r="B42" s="113" t="s">
        <v>153</v>
      </c>
      <c r="C42" s="95" t="s">
        <v>146</v>
      </c>
      <c r="D42" s="114">
        <v>1651</v>
      </c>
      <c r="E42" s="87"/>
      <c r="F42" s="87"/>
      <c r="G42" s="88"/>
      <c r="H42" s="89"/>
      <c r="I42" s="90"/>
      <c r="J42" s="111"/>
      <c r="K42" s="89"/>
      <c r="L42" s="89"/>
      <c r="M42" s="89"/>
      <c r="N42" s="89"/>
      <c r="O42" s="89"/>
    </row>
    <row r="43" spans="1:15" s="72" customFormat="1" ht="23">
      <c r="A43" s="105">
        <f>A42+1</f>
        <v>25</v>
      </c>
      <c r="B43" s="113" t="s">
        <v>154</v>
      </c>
      <c r="C43" s="95" t="s">
        <v>22</v>
      </c>
      <c r="D43" s="114">
        <v>3301</v>
      </c>
      <c r="E43" s="87"/>
      <c r="F43" s="88"/>
      <c r="G43" s="88"/>
      <c r="H43" s="89"/>
      <c r="I43" s="90"/>
      <c r="J43" s="111"/>
      <c r="K43" s="89"/>
      <c r="L43" s="89"/>
      <c r="M43" s="89"/>
      <c r="N43" s="89"/>
      <c r="O43" s="89"/>
    </row>
    <row r="44" spans="1:15" s="72" customFormat="1" ht="23">
      <c r="A44" s="105">
        <f>A43+1</f>
        <v>26</v>
      </c>
      <c r="B44" s="113" t="s">
        <v>155</v>
      </c>
      <c r="C44" s="95" t="s">
        <v>22</v>
      </c>
      <c r="D44" s="114">
        <v>3301</v>
      </c>
      <c r="E44" s="87"/>
      <c r="F44" s="88"/>
      <c r="G44" s="88"/>
      <c r="H44" s="89"/>
      <c r="I44" s="90"/>
      <c r="J44" s="111"/>
      <c r="K44" s="89"/>
      <c r="L44" s="89"/>
      <c r="M44" s="89"/>
      <c r="N44" s="89"/>
      <c r="O44" s="89"/>
    </row>
    <row r="45" spans="1:15" s="72" customFormat="1" ht="23">
      <c r="A45" s="105">
        <f>A44+1</f>
        <v>27</v>
      </c>
      <c r="B45" s="113" t="s">
        <v>156</v>
      </c>
      <c r="C45" s="95" t="s">
        <v>22</v>
      </c>
      <c r="D45" s="114">
        <v>3301</v>
      </c>
      <c r="E45" s="87"/>
      <c r="F45" s="87"/>
      <c r="G45" s="88"/>
      <c r="H45" s="89"/>
      <c r="I45" s="90"/>
      <c r="J45" s="111"/>
      <c r="K45" s="89"/>
      <c r="L45" s="89"/>
      <c r="M45" s="89"/>
      <c r="N45" s="89"/>
      <c r="O45" s="89"/>
    </row>
    <row r="46" spans="1:15" s="72" customFormat="1" ht="23">
      <c r="A46" s="105">
        <f>A45+1</f>
        <v>28</v>
      </c>
      <c r="B46" s="112" t="s">
        <v>157</v>
      </c>
      <c r="C46" s="95" t="s">
        <v>22</v>
      </c>
      <c r="D46" s="114">
        <v>3301</v>
      </c>
      <c r="E46" s="87"/>
      <c r="F46" s="87"/>
      <c r="G46" s="88"/>
      <c r="H46" s="89"/>
      <c r="I46" s="90"/>
      <c r="J46" s="111"/>
      <c r="K46" s="89"/>
      <c r="L46" s="89"/>
      <c r="M46" s="89"/>
      <c r="N46" s="89"/>
      <c r="O46" s="89"/>
    </row>
    <row r="47" spans="1:15" s="72" customFormat="1" ht="12" customHeight="1">
      <c r="A47" s="220" t="s">
        <v>160</v>
      </c>
      <c r="B47" s="221"/>
      <c r="C47" s="221"/>
      <c r="D47" s="221"/>
      <c r="E47" s="221"/>
      <c r="F47" s="221"/>
      <c r="G47" s="221"/>
      <c r="H47" s="221"/>
      <c r="I47" s="221"/>
      <c r="J47" s="221"/>
      <c r="K47" s="221"/>
      <c r="L47" s="221"/>
      <c r="M47" s="221"/>
      <c r="N47" s="221"/>
      <c r="O47" s="222"/>
    </row>
    <row r="48" spans="1:15" s="72" customFormat="1" ht="34.5">
      <c r="A48" s="105">
        <f>A46+1</f>
        <v>29</v>
      </c>
      <c r="B48" s="86" t="s">
        <v>153</v>
      </c>
      <c r="C48" s="95" t="s">
        <v>146</v>
      </c>
      <c r="D48" s="74">
        <v>103</v>
      </c>
      <c r="E48" s="87"/>
      <c r="F48" s="87"/>
      <c r="G48" s="88"/>
      <c r="H48" s="89"/>
      <c r="I48" s="90"/>
      <c r="J48" s="111"/>
      <c r="K48" s="89"/>
      <c r="L48" s="89"/>
      <c r="M48" s="89"/>
      <c r="N48" s="89"/>
      <c r="O48" s="89"/>
    </row>
    <row r="49" spans="1:15" s="72" customFormat="1" ht="23">
      <c r="A49" s="105">
        <f>A48+1</f>
        <v>30</v>
      </c>
      <c r="B49" s="86" t="s">
        <v>161</v>
      </c>
      <c r="C49" s="91" t="s">
        <v>22</v>
      </c>
      <c r="D49" s="74">
        <v>210</v>
      </c>
      <c r="E49" s="87"/>
      <c r="F49" s="88"/>
      <c r="G49" s="88"/>
      <c r="H49" s="89"/>
      <c r="I49" s="90"/>
      <c r="J49" s="111"/>
      <c r="K49" s="89"/>
      <c r="L49" s="89"/>
      <c r="M49" s="89"/>
      <c r="N49" s="89"/>
      <c r="O49" s="89"/>
    </row>
    <row r="50" spans="1:15" s="72" customFormat="1" ht="23">
      <c r="A50" s="105">
        <f>A49+1</f>
        <v>31</v>
      </c>
      <c r="B50" s="86" t="s">
        <v>162</v>
      </c>
      <c r="C50" s="91" t="s">
        <v>22</v>
      </c>
      <c r="D50" s="74">
        <v>210</v>
      </c>
      <c r="E50" s="87"/>
      <c r="F50" s="88"/>
      <c r="G50" s="88"/>
      <c r="H50" s="89"/>
      <c r="I50" s="90"/>
      <c r="J50" s="111"/>
      <c r="K50" s="89"/>
      <c r="L50" s="89"/>
      <c r="M50" s="89"/>
      <c r="N50" s="89"/>
      <c r="O50" s="89"/>
    </row>
    <row r="51" spans="1:15" s="72" customFormat="1" ht="23">
      <c r="A51" s="105">
        <f>A50+1</f>
        <v>32</v>
      </c>
      <c r="B51" s="112" t="s">
        <v>163</v>
      </c>
      <c r="C51" s="91" t="s">
        <v>22</v>
      </c>
      <c r="D51" s="74">
        <v>210</v>
      </c>
      <c r="E51" s="87"/>
      <c r="F51" s="87"/>
      <c r="G51" s="88"/>
      <c r="H51" s="89"/>
      <c r="I51" s="90"/>
      <c r="J51" s="111"/>
      <c r="K51" s="89"/>
      <c r="L51" s="89"/>
      <c r="M51" s="89"/>
      <c r="N51" s="89"/>
      <c r="O51" s="89"/>
    </row>
    <row r="52" spans="1:15" s="72" customFormat="1" ht="23">
      <c r="A52" s="105">
        <f>A51+1</f>
        <v>33</v>
      </c>
      <c r="B52" s="112" t="s">
        <v>157</v>
      </c>
      <c r="C52" s="91" t="s">
        <v>22</v>
      </c>
      <c r="D52" s="74">
        <v>210</v>
      </c>
      <c r="E52" s="87"/>
      <c r="F52" s="87"/>
      <c r="G52" s="88"/>
      <c r="H52" s="89"/>
      <c r="I52" s="90"/>
      <c r="J52" s="111"/>
      <c r="K52" s="89"/>
      <c r="L52" s="89"/>
      <c r="M52" s="89"/>
      <c r="N52" s="89"/>
      <c r="O52" s="89"/>
    </row>
    <row r="53" spans="1:15" s="72" customFormat="1" ht="34.5">
      <c r="A53" s="105">
        <f>A52+1</f>
        <v>34</v>
      </c>
      <c r="B53" s="112" t="s">
        <v>164</v>
      </c>
      <c r="C53" s="91" t="s">
        <v>25</v>
      </c>
      <c r="D53" s="74">
        <v>1</v>
      </c>
      <c r="E53" s="87"/>
      <c r="F53" s="88"/>
      <c r="G53" s="88"/>
      <c r="H53" s="89"/>
      <c r="I53" s="90"/>
      <c r="J53" s="111"/>
      <c r="K53" s="89"/>
      <c r="L53" s="89"/>
      <c r="M53" s="89"/>
      <c r="N53" s="89"/>
      <c r="O53" s="89"/>
    </row>
    <row r="54" spans="1:15" s="72" customFormat="1" ht="14.5" customHeight="1">
      <c r="A54" s="220" t="s">
        <v>165</v>
      </c>
      <c r="B54" s="221"/>
      <c r="C54" s="221"/>
      <c r="D54" s="221"/>
      <c r="E54" s="221"/>
      <c r="F54" s="221"/>
      <c r="G54" s="221"/>
      <c r="H54" s="221"/>
      <c r="I54" s="221"/>
      <c r="J54" s="221"/>
      <c r="K54" s="221"/>
      <c r="L54" s="221"/>
      <c r="M54" s="221"/>
      <c r="N54" s="221"/>
      <c r="O54" s="222"/>
    </row>
    <row r="55" spans="1:15" s="72" customFormat="1" ht="34.5">
      <c r="A55" s="105">
        <f>A53+1</f>
        <v>35</v>
      </c>
      <c r="B55" s="115" t="s">
        <v>166</v>
      </c>
      <c r="C55" s="95" t="s">
        <v>146</v>
      </c>
      <c r="D55" s="114">
        <v>1262</v>
      </c>
      <c r="E55" s="87"/>
      <c r="F55" s="87"/>
      <c r="G55" s="88"/>
      <c r="H55" s="89"/>
      <c r="I55" s="90"/>
      <c r="J55" s="111"/>
      <c r="K55" s="89"/>
      <c r="L55" s="89"/>
      <c r="M55" s="89"/>
      <c r="N55" s="89"/>
      <c r="O55" s="89"/>
    </row>
    <row r="56" spans="1:15" s="72" customFormat="1" ht="23">
      <c r="A56" s="105">
        <f>A55+1</f>
        <v>36</v>
      </c>
      <c r="B56" s="115" t="s">
        <v>167</v>
      </c>
      <c r="C56" s="95" t="s">
        <v>22</v>
      </c>
      <c r="D56" s="114">
        <v>2245</v>
      </c>
      <c r="E56" s="87"/>
      <c r="F56" s="88"/>
      <c r="G56" s="88"/>
      <c r="H56" s="89"/>
      <c r="I56" s="90"/>
      <c r="J56" s="111"/>
      <c r="K56" s="89"/>
      <c r="L56" s="89"/>
      <c r="M56" s="89"/>
      <c r="N56" s="89"/>
      <c r="O56" s="89"/>
    </row>
    <row r="57" spans="1:15" s="72" customFormat="1" ht="11.5">
      <c r="A57" s="105">
        <f>A56+1</f>
        <v>37</v>
      </c>
      <c r="B57" s="115" t="s">
        <v>168</v>
      </c>
      <c r="C57" s="95" t="s">
        <v>22</v>
      </c>
      <c r="D57" s="114">
        <v>2245</v>
      </c>
      <c r="E57" s="87"/>
      <c r="F57" s="88"/>
      <c r="G57" s="88"/>
      <c r="H57" s="89"/>
      <c r="I57" s="90"/>
      <c r="J57" s="111"/>
      <c r="K57" s="89"/>
      <c r="L57" s="89"/>
      <c r="M57" s="89"/>
      <c r="N57" s="89"/>
      <c r="O57" s="89"/>
    </row>
    <row r="58" spans="1:15" s="72" customFormat="1" ht="34.5">
      <c r="A58" s="105">
        <f>A57+1</f>
        <v>38</v>
      </c>
      <c r="B58" s="115" t="s">
        <v>169</v>
      </c>
      <c r="C58" s="95" t="s">
        <v>22</v>
      </c>
      <c r="D58" s="114">
        <v>2245</v>
      </c>
      <c r="E58" s="87"/>
      <c r="F58" s="88"/>
      <c r="G58" s="88"/>
      <c r="H58" s="89"/>
      <c r="I58" s="90"/>
      <c r="J58" s="111"/>
      <c r="K58" s="89"/>
      <c r="L58" s="89"/>
      <c r="M58" s="89"/>
      <c r="N58" s="89"/>
      <c r="O58" s="89"/>
    </row>
    <row r="59" spans="1:15" s="72" customFormat="1" ht="12" customHeight="1">
      <c r="A59" s="220" t="s">
        <v>170</v>
      </c>
      <c r="B59" s="221"/>
      <c r="C59" s="221"/>
      <c r="D59" s="221"/>
      <c r="E59" s="221"/>
      <c r="F59" s="221"/>
      <c r="G59" s="221"/>
      <c r="H59" s="221"/>
      <c r="I59" s="221"/>
      <c r="J59" s="221"/>
      <c r="K59" s="221"/>
      <c r="L59" s="221"/>
      <c r="M59" s="221"/>
      <c r="N59" s="221"/>
      <c r="O59" s="222"/>
    </row>
    <row r="60" spans="1:15" s="72" customFormat="1" ht="34.5">
      <c r="A60" s="105">
        <f>A58+1</f>
        <v>39</v>
      </c>
      <c r="B60" s="99" t="s">
        <v>171</v>
      </c>
      <c r="C60" s="95" t="s">
        <v>146</v>
      </c>
      <c r="D60" s="114">
        <v>709</v>
      </c>
      <c r="E60" s="87"/>
      <c r="F60" s="87"/>
      <c r="G60" s="88"/>
      <c r="H60" s="89"/>
      <c r="I60" s="90"/>
      <c r="J60" s="111"/>
      <c r="K60" s="89"/>
      <c r="L60" s="89"/>
      <c r="M60" s="89"/>
      <c r="N60" s="89"/>
      <c r="O60" s="89"/>
    </row>
    <row r="61" spans="1:15" s="72" customFormat="1" ht="28.5" customHeight="1">
      <c r="A61" s="105">
        <f>A60+1</f>
        <v>40</v>
      </c>
      <c r="B61" s="115" t="s">
        <v>108</v>
      </c>
      <c r="C61" s="95" t="s">
        <v>22</v>
      </c>
      <c r="D61" s="114">
        <v>1417</v>
      </c>
      <c r="E61" s="87"/>
      <c r="F61" s="88"/>
      <c r="G61" s="88"/>
      <c r="H61" s="89"/>
      <c r="I61" s="90"/>
      <c r="J61" s="111"/>
      <c r="K61" s="89"/>
      <c r="L61" s="89"/>
      <c r="M61" s="89"/>
      <c r="N61" s="89"/>
      <c r="O61" s="89"/>
    </row>
    <row r="62" spans="1:15" s="72" customFormat="1" ht="28.5" customHeight="1">
      <c r="A62" s="105">
        <f>A61+1</f>
        <v>41</v>
      </c>
      <c r="B62" s="99" t="s">
        <v>172</v>
      </c>
      <c r="C62" s="95" t="s">
        <v>22</v>
      </c>
      <c r="D62" s="114">
        <v>1417</v>
      </c>
      <c r="E62" s="87"/>
      <c r="F62" s="88"/>
      <c r="G62" s="88"/>
      <c r="H62" s="89"/>
      <c r="I62" s="90"/>
      <c r="J62" s="111"/>
      <c r="K62" s="89"/>
      <c r="L62" s="89"/>
      <c r="M62" s="89"/>
      <c r="N62" s="89"/>
      <c r="O62" s="89"/>
    </row>
    <row r="63" spans="1:15" s="72" customFormat="1" ht="12" customHeight="1">
      <c r="A63" s="220" t="s">
        <v>173</v>
      </c>
      <c r="B63" s="221"/>
      <c r="C63" s="221"/>
      <c r="D63" s="221"/>
      <c r="E63" s="221"/>
      <c r="F63" s="221"/>
      <c r="G63" s="221"/>
      <c r="H63" s="221"/>
      <c r="I63" s="221"/>
      <c r="J63" s="221"/>
      <c r="K63" s="221"/>
      <c r="L63" s="221"/>
      <c r="M63" s="221"/>
      <c r="N63" s="221"/>
      <c r="O63" s="222"/>
    </row>
    <row r="64" spans="1:15" s="72" customFormat="1" ht="34.5">
      <c r="A64" s="105">
        <f>A62+1</f>
        <v>42</v>
      </c>
      <c r="B64" s="115" t="s">
        <v>174</v>
      </c>
      <c r="C64" s="95" t="s">
        <v>146</v>
      </c>
      <c r="D64" s="114">
        <v>334</v>
      </c>
      <c r="E64" s="87"/>
      <c r="F64" s="87"/>
      <c r="G64" s="88"/>
      <c r="H64" s="89"/>
      <c r="I64" s="90"/>
      <c r="J64" s="111"/>
      <c r="K64" s="89"/>
      <c r="L64" s="89"/>
      <c r="M64" s="89"/>
      <c r="N64" s="89"/>
      <c r="O64" s="89"/>
    </row>
    <row r="65" spans="1:15" s="72" customFormat="1" ht="23">
      <c r="A65" s="105">
        <f>A64+1</f>
        <v>43</v>
      </c>
      <c r="B65" s="99" t="s">
        <v>175</v>
      </c>
      <c r="C65" s="95" t="s">
        <v>22</v>
      </c>
      <c r="D65" s="114">
        <v>668</v>
      </c>
      <c r="E65" s="87"/>
      <c r="F65" s="88"/>
      <c r="G65" s="88"/>
      <c r="H65" s="89"/>
      <c r="I65" s="90"/>
      <c r="J65" s="111"/>
      <c r="K65" s="89"/>
      <c r="L65" s="89"/>
      <c r="M65" s="89"/>
      <c r="N65" s="89"/>
      <c r="O65" s="89"/>
    </row>
    <row r="66" spans="1:15" s="72" customFormat="1" ht="23">
      <c r="A66" s="105">
        <f>A65+1</f>
        <v>44</v>
      </c>
      <c r="B66" s="99" t="s">
        <v>176</v>
      </c>
      <c r="C66" s="95" t="s">
        <v>22</v>
      </c>
      <c r="D66" s="114">
        <v>668</v>
      </c>
      <c r="E66" s="87"/>
      <c r="F66" s="87"/>
      <c r="G66" s="88"/>
      <c r="H66" s="89"/>
      <c r="I66" s="90"/>
      <c r="J66" s="111"/>
      <c r="K66" s="89"/>
      <c r="L66" s="89"/>
      <c r="M66" s="89"/>
      <c r="N66" s="89"/>
      <c r="O66" s="89"/>
    </row>
    <row r="67" spans="1:15" s="72" customFormat="1" ht="12" customHeight="1">
      <c r="A67" s="220" t="s">
        <v>177</v>
      </c>
      <c r="B67" s="221"/>
      <c r="C67" s="221"/>
      <c r="D67" s="221"/>
      <c r="E67" s="221"/>
      <c r="F67" s="221"/>
      <c r="G67" s="221"/>
      <c r="H67" s="221"/>
      <c r="I67" s="221"/>
      <c r="J67" s="221"/>
      <c r="K67" s="221"/>
      <c r="L67" s="221"/>
      <c r="M67" s="221"/>
      <c r="N67" s="221"/>
      <c r="O67" s="222"/>
    </row>
    <row r="68" spans="1:15" s="72" customFormat="1" ht="34.5">
      <c r="A68" s="105">
        <f>A66+1</f>
        <v>45</v>
      </c>
      <c r="B68" s="99" t="s">
        <v>178</v>
      </c>
      <c r="C68" s="95" t="s">
        <v>94</v>
      </c>
      <c r="D68" s="114">
        <v>55</v>
      </c>
      <c r="E68" s="87"/>
      <c r="F68" s="87"/>
      <c r="G68" s="88"/>
      <c r="H68" s="89"/>
      <c r="I68" s="90"/>
      <c r="J68" s="111"/>
      <c r="K68" s="89"/>
      <c r="L68" s="89"/>
      <c r="M68" s="89"/>
      <c r="N68" s="89"/>
      <c r="O68" s="89"/>
    </row>
    <row r="69" spans="1:15" s="72" customFormat="1" ht="23">
      <c r="A69" s="105">
        <f>A68+1</f>
        <v>46</v>
      </c>
      <c r="B69" s="99" t="s">
        <v>179</v>
      </c>
      <c r="C69" s="95" t="s">
        <v>22</v>
      </c>
      <c r="D69" s="114">
        <v>145</v>
      </c>
      <c r="E69" s="87"/>
      <c r="F69" s="88"/>
      <c r="G69" s="88"/>
      <c r="H69" s="89"/>
      <c r="I69" s="90"/>
      <c r="J69" s="111"/>
      <c r="K69" s="89"/>
      <c r="L69" s="89"/>
      <c r="M69" s="89"/>
      <c r="N69" s="89"/>
      <c r="O69" s="89"/>
    </row>
    <row r="70" spans="1:15" s="72" customFormat="1" ht="11.5">
      <c r="A70" s="105">
        <f>A69+1</f>
        <v>47</v>
      </c>
      <c r="B70" s="99" t="s">
        <v>180</v>
      </c>
      <c r="C70" s="95" t="s">
        <v>22</v>
      </c>
      <c r="D70" s="114">
        <v>145</v>
      </c>
      <c r="E70" s="96"/>
      <c r="F70" s="101"/>
      <c r="G70" s="101"/>
      <c r="H70" s="97"/>
      <c r="I70" s="98"/>
      <c r="J70" s="111"/>
      <c r="K70" s="89"/>
      <c r="L70" s="89"/>
      <c r="M70" s="89"/>
      <c r="N70" s="89"/>
      <c r="O70" s="89"/>
    </row>
    <row r="71" spans="1:15" s="72" customFormat="1" ht="34.5">
      <c r="A71" s="105">
        <f>A70+1</f>
        <v>48</v>
      </c>
      <c r="B71" s="99" t="s">
        <v>181</v>
      </c>
      <c r="C71" s="95" t="s">
        <v>22</v>
      </c>
      <c r="D71" s="114">
        <v>145</v>
      </c>
      <c r="E71" s="87"/>
      <c r="F71" s="88"/>
      <c r="G71" s="88"/>
      <c r="H71" s="89"/>
      <c r="I71" s="90"/>
      <c r="J71" s="111"/>
      <c r="K71" s="89"/>
      <c r="L71" s="89"/>
      <c r="M71" s="89"/>
      <c r="N71" s="89"/>
      <c r="O71" s="89"/>
    </row>
    <row r="72" spans="1:15" s="72" customFormat="1" ht="11.5" customHeight="1">
      <c r="A72" s="220" t="s">
        <v>182</v>
      </c>
      <c r="B72" s="221"/>
      <c r="C72" s="221"/>
      <c r="D72" s="221"/>
      <c r="E72" s="221"/>
      <c r="F72" s="221"/>
      <c r="G72" s="221"/>
      <c r="H72" s="221"/>
      <c r="I72" s="221"/>
      <c r="J72" s="221"/>
      <c r="K72" s="221"/>
      <c r="L72" s="221"/>
      <c r="M72" s="221"/>
      <c r="N72" s="221"/>
      <c r="O72" s="222"/>
    </row>
    <row r="73" spans="1:15" s="72" customFormat="1" ht="25.5" customHeight="1">
      <c r="A73" s="105">
        <f>A71+1</f>
        <v>49</v>
      </c>
      <c r="B73" s="116" t="s">
        <v>183</v>
      </c>
      <c r="C73" s="95" t="s">
        <v>22</v>
      </c>
      <c r="D73" s="114">
        <v>75</v>
      </c>
      <c r="E73" s="87"/>
      <c r="F73" s="88"/>
      <c r="G73" s="88"/>
      <c r="H73" s="89"/>
      <c r="I73" s="90"/>
      <c r="J73" s="111"/>
      <c r="K73" s="89"/>
      <c r="L73" s="89"/>
      <c r="M73" s="89"/>
      <c r="N73" s="89"/>
      <c r="O73" s="89"/>
    </row>
    <row r="74" spans="1:15" s="72" customFormat="1" ht="23">
      <c r="A74" s="105">
        <f t="shared" ref="A74:A80" si="2">A73+1</f>
        <v>50</v>
      </c>
      <c r="B74" s="116" t="s">
        <v>184</v>
      </c>
      <c r="C74" s="95" t="s">
        <v>22</v>
      </c>
      <c r="D74" s="114">
        <v>75</v>
      </c>
      <c r="E74" s="87"/>
      <c r="F74" s="88"/>
      <c r="G74" s="88"/>
      <c r="H74" s="89"/>
      <c r="I74" s="90"/>
      <c r="J74" s="111"/>
      <c r="K74" s="89"/>
      <c r="L74" s="89"/>
      <c r="M74" s="89"/>
      <c r="N74" s="89"/>
      <c r="O74" s="89"/>
    </row>
    <row r="75" spans="1:15" s="72" customFormat="1" ht="12" customHeight="1">
      <c r="A75" s="220" t="s">
        <v>185</v>
      </c>
      <c r="B75" s="221"/>
      <c r="C75" s="221"/>
      <c r="D75" s="221"/>
      <c r="E75" s="221"/>
      <c r="F75" s="221"/>
      <c r="G75" s="221"/>
      <c r="H75" s="221"/>
      <c r="I75" s="221"/>
      <c r="J75" s="221"/>
      <c r="K75" s="221"/>
      <c r="L75" s="221"/>
      <c r="M75" s="221"/>
      <c r="N75" s="221"/>
      <c r="O75" s="222"/>
    </row>
    <row r="76" spans="1:15" s="72" customFormat="1" ht="34.5">
      <c r="A76" s="105">
        <f>A74+1</f>
        <v>51</v>
      </c>
      <c r="B76" s="116" t="s">
        <v>186</v>
      </c>
      <c r="C76" s="95" t="s">
        <v>94</v>
      </c>
      <c r="D76" s="114">
        <v>291</v>
      </c>
      <c r="E76" s="87"/>
      <c r="F76" s="87"/>
      <c r="G76" s="88"/>
      <c r="H76" s="89"/>
      <c r="I76" s="90"/>
      <c r="J76" s="111"/>
      <c r="K76" s="89"/>
      <c r="L76" s="89"/>
      <c r="M76" s="89"/>
      <c r="N76" s="89"/>
      <c r="O76" s="89"/>
    </row>
    <row r="77" spans="1:15" s="72" customFormat="1" ht="23">
      <c r="A77" s="105">
        <f t="shared" si="2"/>
        <v>52</v>
      </c>
      <c r="B77" s="116" t="s">
        <v>108</v>
      </c>
      <c r="C77" s="95" t="s">
        <v>22</v>
      </c>
      <c r="D77" s="114">
        <v>581</v>
      </c>
      <c r="E77" s="87"/>
      <c r="F77" s="88"/>
      <c r="G77" s="88"/>
      <c r="H77" s="89"/>
      <c r="I77" s="90"/>
      <c r="J77" s="111"/>
      <c r="K77" s="89"/>
      <c r="L77" s="89"/>
      <c r="M77" s="89"/>
      <c r="N77" s="89"/>
      <c r="O77" s="89"/>
    </row>
    <row r="78" spans="1:15" s="72" customFormat="1" ht="23">
      <c r="A78" s="105">
        <f t="shared" si="2"/>
        <v>53</v>
      </c>
      <c r="B78" s="116" t="s">
        <v>172</v>
      </c>
      <c r="C78" s="95" t="s">
        <v>22</v>
      </c>
      <c r="D78" s="114">
        <v>581</v>
      </c>
      <c r="E78" s="87"/>
      <c r="F78" s="88"/>
      <c r="G78" s="88"/>
      <c r="H78" s="89"/>
      <c r="I78" s="90"/>
      <c r="J78" s="111"/>
      <c r="K78" s="89"/>
      <c r="L78" s="89"/>
      <c r="M78" s="89"/>
      <c r="N78" s="89"/>
      <c r="O78" s="89"/>
    </row>
    <row r="79" spans="1:15" s="72" customFormat="1" ht="11.5">
      <c r="A79" s="105">
        <f t="shared" si="2"/>
        <v>54</v>
      </c>
      <c r="B79" s="116" t="s">
        <v>187</v>
      </c>
      <c r="C79" s="95" t="s">
        <v>22</v>
      </c>
      <c r="D79" s="114">
        <v>581</v>
      </c>
      <c r="E79" s="96"/>
      <c r="F79" s="101"/>
      <c r="G79" s="101"/>
      <c r="H79" s="97"/>
      <c r="I79" s="98"/>
      <c r="J79" s="111"/>
      <c r="K79" s="89"/>
      <c r="L79" s="89"/>
      <c r="M79" s="89"/>
      <c r="N79" s="89"/>
      <c r="O79" s="89"/>
    </row>
    <row r="80" spans="1:15" s="72" customFormat="1" ht="172.5">
      <c r="A80" s="105">
        <f t="shared" si="2"/>
        <v>55</v>
      </c>
      <c r="B80" s="116" t="s">
        <v>188</v>
      </c>
      <c r="C80" s="95" t="s">
        <v>22</v>
      </c>
      <c r="D80" s="114">
        <v>581</v>
      </c>
      <c r="E80" s="87"/>
      <c r="F80" s="88"/>
      <c r="G80" s="88"/>
      <c r="H80" s="89"/>
      <c r="I80" s="90"/>
      <c r="J80" s="111"/>
      <c r="K80" s="89"/>
      <c r="L80" s="89"/>
      <c r="M80" s="89"/>
      <c r="N80" s="89"/>
      <c r="O80" s="89"/>
    </row>
    <row r="81" spans="1:15" s="72" customFormat="1" ht="12" customHeight="1">
      <c r="A81" s="220" t="s">
        <v>189</v>
      </c>
      <c r="B81" s="221"/>
      <c r="C81" s="221"/>
      <c r="D81" s="221"/>
      <c r="E81" s="221"/>
      <c r="F81" s="221"/>
      <c r="G81" s="221"/>
      <c r="H81" s="221"/>
      <c r="I81" s="221"/>
      <c r="J81" s="221"/>
      <c r="K81" s="221"/>
      <c r="L81" s="221"/>
      <c r="M81" s="221"/>
      <c r="N81" s="221"/>
      <c r="O81" s="222"/>
    </row>
    <row r="82" spans="1:15" s="72" customFormat="1" ht="11.5">
      <c r="A82" s="105">
        <f>A80+1</f>
        <v>56</v>
      </c>
      <c r="B82" s="99" t="s">
        <v>190</v>
      </c>
      <c r="C82" s="95" t="s">
        <v>22</v>
      </c>
      <c r="D82" s="107">
        <v>1459</v>
      </c>
      <c r="E82" s="87"/>
      <c r="F82" s="87"/>
      <c r="G82" s="88"/>
      <c r="H82" s="89"/>
      <c r="I82" s="90"/>
      <c r="J82" s="111"/>
      <c r="K82" s="89"/>
      <c r="L82" s="89"/>
      <c r="M82" s="89"/>
      <c r="N82" s="89"/>
      <c r="O82" s="89"/>
    </row>
    <row r="83" spans="1:15" s="72" customFormat="1" ht="11.5">
      <c r="A83" s="105">
        <f>A82+1</f>
        <v>57</v>
      </c>
      <c r="B83" s="99" t="s">
        <v>191</v>
      </c>
      <c r="C83" s="95" t="s">
        <v>22</v>
      </c>
      <c r="D83" s="107">
        <v>1549</v>
      </c>
      <c r="E83" s="87"/>
      <c r="F83" s="87"/>
      <c r="G83" s="88"/>
      <c r="H83" s="89"/>
      <c r="I83" s="90"/>
      <c r="J83" s="111"/>
      <c r="K83" s="89"/>
      <c r="L83" s="89"/>
      <c r="M83" s="89"/>
      <c r="N83" s="89"/>
      <c r="O83" s="89"/>
    </row>
    <row r="84" spans="1:15" s="72" customFormat="1" ht="12" customHeight="1">
      <c r="A84" s="220" t="s">
        <v>192</v>
      </c>
      <c r="B84" s="221"/>
      <c r="C84" s="221"/>
      <c r="D84" s="221"/>
      <c r="E84" s="221"/>
      <c r="F84" s="221"/>
      <c r="G84" s="221"/>
      <c r="H84" s="221"/>
      <c r="I84" s="221"/>
      <c r="J84" s="221"/>
      <c r="K84" s="221"/>
      <c r="L84" s="221"/>
      <c r="M84" s="221"/>
      <c r="N84" s="221"/>
      <c r="O84" s="222"/>
    </row>
    <row r="85" spans="1:15" s="72" customFormat="1" ht="11.5">
      <c r="A85" s="105">
        <f>A83+1</f>
        <v>58</v>
      </c>
      <c r="B85" s="99" t="s">
        <v>193</v>
      </c>
      <c r="C85" s="95" t="s">
        <v>22</v>
      </c>
      <c r="D85" s="107">
        <v>660</v>
      </c>
      <c r="E85" s="87"/>
      <c r="F85" s="87"/>
      <c r="G85" s="88"/>
      <c r="H85" s="89"/>
      <c r="I85" s="90"/>
      <c r="J85" s="111"/>
      <c r="K85" s="89"/>
      <c r="L85" s="89"/>
      <c r="M85" s="89"/>
      <c r="N85" s="89"/>
      <c r="O85" s="89"/>
    </row>
    <row r="86" spans="1:15" s="104" customFormat="1" ht="11.5">
      <c r="A86" s="117">
        <f>A85+1</f>
        <v>59</v>
      </c>
      <c r="B86" s="86" t="s">
        <v>191</v>
      </c>
      <c r="C86" s="91" t="s">
        <v>22</v>
      </c>
      <c r="D86" s="118">
        <v>692</v>
      </c>
      <c r="E86" s="87"/>
      <c r="F86" s="87"/>
      <c r="G86" s="88"/>
      <c r="H86" s="89"/>
      <c r="I86" s="90"/>
      <c r="J86" s="119"/>
      <c r="K86" s="89"/>
      <c r="L86" s="89"/>
      <c r="M86" s="89"/>
      <c r="N86" s="89"/>
      <c r="O86" s="89"/>
    </row>
    <row r="87" spans="1:15" s="72" customFormat="1" ht="12" customHeight="1">
      <c r="A87" s="220" t="s">
        <v>194</v>
      </c>
      <c r="B87" s="221"/>
      <c r="C87" s="221"/>
      <c r="D87" s="221"/>
      <c r="E87" s="221"/>
      <c r="F87" s="221"/>
      <c r="G87" s="221"/>
      <c r="H87" s="221"/>
      <c r="I87" s="221"/>
      <c r="J87" s="221"/>
      <c r="K87" s="221"/>
      <c r="L87" s="221"/>
      <c r="M87" s="221"/>
      <c r="N87" s="221"/>
      <c r="O87" s="222"/>
    </row>
    <row r="88" spans="1:15" s="72" customFormat="1" ht="34.5">
      <c r="A88" s="105">
        <f>A86+1</f>
        <v>60</v>
      </c>
      <c r="B88" s="99" t="s">
        <v>186</v>
      </c>
      <c r="C88" s="95" t="s">
        <v>94</v>
      </c>
      <c r="D88" s="107">
        <v>74</v>
      </c>
      <c r="E88" s="87"/>
      <c r="F88" s="87"/>
      <c r="G88" s="88"/>
      <c r="H88" s="89"/>
      <c r="I88" s="90"/>
      <c r="J88" s="111"/>
      <c r="K88" s="89"/>
      <c r="L88" s="89"/>
      <c r="M88" s="89"/>
      <c r="N88" s="89"/>
      <c r="O88" s="89"/>
    </row>
    <row r="89" spans="1:15" s="72" customFormat="1" ht="23">
      <c r="A89" s="105">
        <f>A88+1</f>
        <v>61</v>
      </c>
      <c r="B89" s="99" t="s">
        <v>108</v>
      </c>
      <c r="C89" s="95" t="s">
        <v>22</v>
      </c>
      <c r="D89" s="107">
        <v>299</v>
      </c>
      <c r="E89" s="87"/>
      <c r="F89" s="88"/>
      <c r="G89" s="88"/>
      <c r="H89" s="89"/>
      <c r="I89" s="90"/>
      <c r="J89" s="111"/>
      <c r="K89" s="89"/>
      <c r="L89" s="89"/>
      <c r="M89" s="89"/>
      <c r="N89" s="89"/>
      <c r="O89" s="89"/>
    </row>
    <row r="90" spans="1:15" s="72" customFormat="1" ht="34.5">
      <c r="A90" s="105">
        <f>A89+1</f>
        <v>62</v>
      </c>
      <c r="B90" s="99" t="s">
        <v>195</v>
      </c>
      <c r="C90" s="95" t="s">
        <v>22</v>
      </c>
      <c r="D90" s="107">
        <v>299</v>
      </c>
      <c r="E90" s="87"/>
      <c r="F90" s="87"/>
      <c r="G90" s="88"/>
      <c r="H90" s="89"/>
      <c r="I90" s="90"/>
      <c r="J90" s="111"/>
      <c r="K90" s="89"/>
      <c r="L90" s="89"/>
      <c r="M90" s="89"/>
      <c r="N90" s="89"/>
      <c r="O90" s="89"/>
    </row>
    <row r="91" spans="1:15" s="72" customFormat="1" ht="12" customHeight="1">
      <c r="A91" s="220" t="s">
        <v>81</v>
      </c>
      <c r="B91" s="221"/>
      <c r="C91" s="221"/>
      <c r="D91" s="221"/>
      <c r="E91" s="221"/>
      <c r="F91" s="221"/>
      <c r="G91" s="221"/>
      <c r="H91" s="221"/>
      <c r="I91" s="221"/>
      <c r="J91" s="221"/>
      <c r="K91" s="221"/>
      <c r="L91" s="221"/>
      <c r="M91" s="221"/>
      <c r="N91" s="221"/>
      <c r="O91" s="222"/>
    </row>
    <row r="92" spans="1:15" s="72" customFormat="1" ht="34.5">
      <c r="A92" s="105">
        <f>A90+1</f>
        <v>63</v>
      </c>
      <c r="B92" s="99" t="s">
        <v>196</v>
      </c>
      <c r="C92" s="95" t="s">
        <v>22</v>
      </c>
      <c r="D92" s="107">
        <v>16</v>
      </c>
      <c r="E92" s="87"/>
      <c r="F92" s="87"/>
      <c r="G92" s="88"/>
      <c r="H92" s="89"/>
      <c r="I92" s="90"/>
      <c r="J92" s="111"/>
      <c r="K92" s="89"/>
      <c r="L92" s="89"/>
      <c r="M92" s="89"/>
      <c r="N92" s="89"/>
      <c r="O92" s="89"/>
    </row>
    <row r="93" spans="1:15" s="72" customFormat="1" ht="23">
      <c r="A93" s="105">
        <f>A92+1</f>
        <v>64</v>
      </c>
      <c r="B93" s="99" t="s">
        <v>197</v>
      </c>
      <c r="C93" s="95" t="s">
        <v>22</v>
      </c>
      <c r="D93" s="107">
        <v>16</v>
      </c>
      <c r="E93" s="87"/>
      <c r="F93" s="87"/>
      <c r="G93" s="88"/>
      <c r="H93" s="89"/>
      <c r="I93" s="90"/>
      <c r="J93" s="111"/>
      <c r="K93" s="89"/>
      <c r="L93" s="89"/>
      <c r="M93" s="89"/>
      <c r="N93" s="89"/>
      <c r="O93" s="89"/>
    </row>
    <row r="94" spans="1:15" s="72" customFormat="1" ht="12" customHeight="1">
      <c r="A94" s="220" t="s">
        <v>198</v>
      </c>
      <c r="B94" s="221"/>
      <c r="C94" s="221"/>
      <c r="D94" s="221"/>
      <c r="E94" s="221"/>
      <c r="F94" s="221"/>
      <c r="G94" s="221"/>
      <c r="H94" s="221"/>
      <c r="I94" s="221"/>
      <c r="J94" s="221"/>
      <c r="K94" s="221"/>
      <c r="L94" s="221"/>
      <c r="M94" s="221"/>
      <c r="N94" s="221"/>
      <c r="O94" s="222"/>
    </row>
    <row r="95" spans="1:15" s="72" customFormat="1" ht="34.5">
      <c r="A95" s="105">
        <f>A93+1</f>
        <v>65</v>
      </c>
      <c r="B95" s="99" t="s">
        <v>199</v>
      </c>
      <c r="C95" s="95" t="s">
        <v>19</v>
      </c>
      <c r="D95" s="107">
        <v>76</v>
      </c>
      <c r="E95" s="87"/>
      <c r="F95" s="87"/>
      <c r="G95" s="88"/>
      <c r="H95" s="89"/>
      <c r="I95" s="90"/>
      <c r="J95" s="111"/>
      <c r="K95" s="89"/>
      <c r="L95" s="89"/>
      <c r="M95" s="89"/>
      <c r="N95" s="89"/>
      <c r="O95" s="89"/>
    </row>
    <row r="96" spans="1:15" s="72" customFormat="1" ht="34.5">
      <c r="A96" s="105">
        <f>A95+1</f>
        <v>66</v>
      </c>
      <c r="B96" s="99" t="s">
        <v>200</v>
      </c>
      <c r="C96" s="95" t="s">
        <v>19</v>
      </c>
      <c r="D96" s="107">
        <v>8</v>
      </c>
      <c r="E96" s="87"/>
      <c r="F96" s="87"/>
      <c r="G96" s="88"/>
      <c r="H96" s="89"/>
      <c r="I96" s="90"/>
      <c r="J96" s="111"/>
      <c r="K96" s="89"/>
      <c r="L96" s="89"/>
      <c r="M96" s="89"/>
      <c r="N96" s="89"/>
      <c r="O96" s="89"/>
    </row>
    <row r="97" spans="1:15" s="72" customFormat="1" ht="46">
      <c r="A97" s="105">
        <f>A96+1</f>
        <v>67</v>
      </c>
      <c r="B97" s="99" t="s">
        <v>201</v>
      </c>
      <c r="C97" s="95" t="s">
        <v>19</v>
      </c>
      <c r="D97" s="107">
        <v>527</v>
      </c>
      <c r="E97" s="87"/>
      <c r="F97" s="87"/>
      <c r="G97" s="88"/>
      <c r="H97" s="89"/>
      <c r="I97" s="90"/>
      <c r="J97" s="111"/>
      <c r="K97" s="89"/>
      <c r="L97" s="89"/>
      <c r="M97" s="89"/>
      <c r="N97" s="89"/>
      <c r="O97" s="89"/>
    </row>
    <row r="98" spans="1:15" s="72" customFormat="1" ht="46">
      <c r="A98" s="105">
        <f>A97+1</f>
        <v>68</v>
      </c>
      <c r="B98" s="99" t="s">
        <v>202</v>
      </c>
      <c r="C98" s="95" t="s">
        <v>19</v>
      </c>
      <c r="D98" s="107">
        <v>1158</v>
      </c>
      <c r="E98" s="87"/>
      <c r="F98" s="87"/>
      <c r="G98" s="88"/>
      <c r="H98" s="89"/>
      <c r="I98" s="90"/>
      <c r="J98" s="111"/>
      <c r="K98" s="89"/>
      <c r="L98" s="89"/>
      <c r="M98" s="89"/>
      <c r="N98" s="89"/>
      <c r="O98" s="89"/>
    </row>
    <row r="99" spans="1:15" s="72" customFormat="1" ht="46">
      <c r="A99" s="105">
        <f>A98+1</f>
        <v>69</v>
      </c>
      <c r="B99" s="99" t="s">
        <v>203</v>
      </c>
      <c r="C99" s="95" t="s">
        <v>19</v>
      </c>
      <c r="D99" s="107">
        <v>2414</v>
      </c>
      <c r="E99" s="87"/>
      <c r="F99" s="87"/>
      <c r="G99" s="88"/>
      <c r="H99" s="89"/>
      <c r="I99" s="90"/>
      <c r="J99" s="111"/>
      <c r="K99" s="89"/>
      <c r="L99" s="89"/>
      <c r="M99" s="89"/>
      <c r="N99" s="89"/>
      <c r="O99" s="89"/>
    </row>
    <row r="100" spans="1:15" s="72" customFormat="1" ht="12">
      <c r="A100" s="217" t="s">
        <v>97</v>
      </c>
      <c r="B100" s="221"/>
      <c r="C100" s="221"/>
      <c r="D100" s="221"/>
      <c r="E100" s="221"/>
      <c r="F100" s="221"/>
      <c r="G100" s="221"/>
      <c r="H100" s="221"/>
      <c r="I100" s="221"/>
      <c r="J100" s="221"/>
      <c r="K100" s="221"/>
      <c r="L100" s="221"/>
      <c r="M100" s="221"/>
      <c r="N100" s="221"/>
      <c r="O100" s="222"/>
    </row>
    <row r="101" spans="1:15" s="72" customFormat="1" ht="12">
      <c r="A101" s="220" t="s">
        <v>109</v>
      </c>
      <c r="B101" s="221"/>
      <c r="C101" s="221"/>
      <c r="D101" s="221"/>
      <c r="E101" s="221"/>
      <c r="F101" s="221"/>
      <c r="G101" s="221"/>
      <c r="H101" s="221"/>
      <c r="I101" s="221"/>
      <c r="J101" s="221"/>
      <c r="K101" s="221"/>
      <c r="L101" s="221"/>
      <c r="M101" s="221"/>
      <c r="N101" s="221"/>
      <c r="O101" s="222"/>
    </row>
    <row r="102" spans="1:15" s="72" customFormat="1" ht="11.5">
      <c r="A102" s="105">
        <f>A99+1</f>
        <v>70</v>
      </c>
      <c r="B102" s="99">
        <v>206</v>
      </c>
      <c r="C102" s="95" t="s">
        <v>83</v>
      </c>
      <c r="D102" s="107">
        <v>1</v>
      </c>
      <c r="E102" s="87"/>
      <c r="F102" s="87"/>
      <c r="G102" s="88"/>
      <c r="H102" s="89"/>
      <c r="I102" s="90"/>
      <c r="J102" s="111"/>
      <c r="K102" s="89"/>
      <c r="L102" s="89"/>
      <c r="M102" s="89"/>
      <c r="N102" s="89"/>
      <c r="O102" s="89"/>
    </row>
    <row r="103" spans="1:15" s="72" customFormat="1" ht="11.5">
      <c r="A103" s="105">
        <f t="shared" ref="A103:A112" si="3">A102+1</f>
        <v>71</v>
      </c>
      <c r="B103" s="99" t="s">
        <v>204</v>
      </c>
      <c r="C103" s="95" t="s">
        <v>83</v>
      </c>
      <c r="D103" s="107">
        <v>1</v>
      </c>
      <c r="E103" s="87"/>
      <c r="F103" s="87"/>
      <c r="G103" s="88"/>
      <c r="H103" s="89"/>
      <c r="I103" s="90"/>
      <c r="J103" s="111"/>
      <c r="K103" s="89"/>
      <c r="L103" s="89"/>
      <c r="M103" s="89"/>
      <c r="N103" s="89"/>
      <c r="O103" s="89"/>
    </row>
    <row r="104" spans="1:15" s="72" customFormat="1" ht="11.5">
      <c r="A104" s="105">
        <f t="shared" si="3"/>
        <v>72</v>
      </c>
      <c r="B104" s="99">
        <v>302</v>
      </c>
      <c r="C104" s="95" t="s">
        <v>83</v>
      </c>
      <c r="D104" s="107">
        <v>1</v>
      </c>
      <c r="E104" s="87"/>
      <c r="F104" s="87"/>
      <c r="G104" s="88"/>
      <c r="H104" s="89"/>
      <c r="I104" s="90"/>
      <c r="J104" s="111"/>
      <c r="K104" s="89"/>
      <c r="L104" s="89"/>
      <c r="M104" s="89"/>
      <c r="N104" s="89"/>
      <c r="O104" s="89"/>
    </row>
    <row r="105" spans="1:15" s="72" customFormat="1" ht="11.5">
      <c r="A105" s="105">
        <f t="shared" si="3"/>
        <v>73</v>
      </c>
      <c r="B105" s="99">
        <v>315</v>
      </c>
      <c r="C105" s="95" t="s">
        <v>83</v>
      </c>
      <c r="D105" s="107">
        <v>1</v>
      </c>
      <c r="E105" s="87"/>
      <c r="F105" s="87"/>
      <c r="G105" s="88"/>
      <c r="H105" s="89"/>
      <c r="I105" s="90"/>
      <c r="J105" s="111"/>
      <c r="K105" s="89"/>
      <c r="L105" s="89"/>
      <c r="M105" s="89"/>
      <c r="N105" s="89"/>
      <c r="O105" s="89"/>
    </row>
    <row r="106" spans="1:15" s="72" customFormat="1" ht="11.5">
      <c r="A106" s="105">
        <f t="shared" si="3"/>
        <v>74</v>
      </c>
      <c r="B106" s="99">
        <v>402</v>
      </c>
      <c r="C106" s="95" t="s">
        <v>83</v>
      </c>
      <c r="D106" s="107">
        <v>1</v>
      </c>
      <c r="E106" s="87"/>
      <c r="F106" s="87"/>
      <c r="G106" s="88"/>
      <c r="H106" s="89"/>
      <c r="I106" s="90"/>
      <c r="J106" s="111"/>
      <c r="K106" s="89"/>
      <c r="L106" s="89"/>
      <c r="M106" s="89"/>
      <c r="N106" s="89"/>
      <c r="O106" s="89"/>
    </row>
    <row r="107" spans="1:15" s="72" customFormat="1" ht="11.5">
      <c r="A107" s="105">
        <f t="shared" si="3"/>
        <v>75</v>
      </c>
      <c r="B107" s="99">
        <v>537</v>
      </c>
      <c r="C107" s="95" t="s">
        <v>83</v>
      </c>
      <c r="D107" s="107">
        <v>4</v>
      </c>
      <c r="E107" s="87"/>
      <c r="F107" s="87"/>
      <c r="G107" s="88"/>
      <c r="H107" s="89"/>
      <c r="I107" s="90"/>
      <c r="J107" s="111"/>
      <c r="K107" s="89"/>
      <c r="L107" s="89"/>
      <c r="M107" s="89"/>
      <c r="N107" s="89"/>
      <c r="O107" s="89"/>
    </row>
    <row r="108" spans="1:15" s="72" customFormat="1" ht="11.5">
      <c r="A108" s="105">
        <f t="shared" si="3"/>
        <v>76</v>
      </c>
      <c r="B108" s="99">
        <v>805</v>
      </c>
      <c r="C108" s="95" t="s">
        <v>83</v>
      </c>
      <c r="D108" s="107">
        <v>1</v>
      </c>
      <c r="E108" s="87"/>
      <c r="F108" s="87"/>
      <c r="G108" s="88"/>
      <c r="H108" s="89"/>
      <c r="I108" s="90"/>
      <c r="J108" s="111"/>
      <c r="K108" s="89"/>
      <c r="L108" s="89"/>
      <c r="M108" s="89"/>
      <c r="N108" s="89"/>
      <c r="O108" s="89"/>
    </row>
    <row r="109" spans="1:15" s="72" customFormat="1" ht="11.5">
      <c r="A109" s="105">
        <f t="shared" si="3"/>
        <v>77</v>
      </c>
      <c r="B109" s="99">
        <v>820</v>
      </c>
      <c r="C109" s="95" t="s">
        <v>83</v>
      </c>
      <c r="D109" s="107">
        <v>1</v>
      </c>
      <c r="E109" s="87"/>
      <c r="F109" s="87"/>
      <c r="G109" s="88"/>
      <c r="H109" s="89"/>
      <c r="I109" s="90"/>
      <c r="J109" s="111"/>
      <c r="K109" s="89"/>
      <c r="L109" s="89"/>
      <c r="M109" s="89"/>
      <c r="N109" s="89"/>
      <c r="O109" s="89"/>
    </row>
    <row r="110" spans="1:15" s="72" customFormat="1" ht="11.5">
      <c r="A110" s="105">
        <f t="shared" si="3"/>
        <v>78</v>
      </c>
      <c r="B110" s="99">
        <v>821</v>
      </c>
      <c r="C110" s="95" t="s">
        <v>83</v>
      </c>
      <c r="D110" s="107">
        <v>1</v>
      </c>
      <c r="E110" s="87"/>
      <c r="F110" s="87"/>
      <c r="G110" s="88"/>
      <c r="H110" s="89"/>
      <c r="I110" s="90"/>
      <c r="J110" s="111"/>
      <c r="K110" s="89"/>
      <c r="L110" s="89"/>
      <c r="M110" s="89"/>
      <c r="N110" s="89"/>
      <c r="O110" s="89"/>
    </row>
    <row r="111" spans="1:15" s="72" customFormat="1" ht="11.5">
      <c r="A111" s="105">
        <f t="shared" si="3"/>
        <v>79</v>
      </c>
      <c r="B111" s="99">
        <v>844</v>
      </c>
      <c r="C111" s="95" t="s">
        <v>83</v>
      </c>
      <c r="D111" s="107">
        <v>2</v>
      </c>
      <c r="E111" s="87"/>
      <c r="F111" s="87"/>
      <c r="G111" s="88"/>
      <c r="H111" s="89"/>
      <c r="I111" s="90"/>
      <c r="J111" s="111"/>
      <c r="K111" s="89"/>
      <c r="L111" s="89"/>
      <c r="M111" s="89"/>
      <c r="N111" s="89"/>
      <c r="O111" s="89"/>
    </row>
    <row r="112" spans="1:15" s="72" customFormat="1" ht="34.5">
      <c r="A112" s="105">
        <f t="shared" si="3"/>
        <v>80</v>
      </c>
      <c r="B112" s="99" t="s">
        <v>110</v>
      </c>
      <c r="C112" s="95" t="s">
        <v>83</v>
      </c>
      <c r="D112" s="107">
        <v>12</v>
      </c>
      <c r="E112" s="87"/>
      <c r="F112" s="87"/>
      <c r="G112" s="88"/>
      <c r="H112" s="89"/>
      <c r="I112" s="90"/>
      <c r="J112" s="111"/>
      <c r="K112" s="89"/>
      <c r="L112" s="89"/>
      <c r="M112" s="89"/>
      <c r="N112" s="89"/>
      <c r="O112" s="89"/>
    </row>
    <row r="113" spans="1:15" s="72" customFormat="1" ht="12">
      <c r="A113" s="220" t="s">
        <v>205</v>
      </c>
      <c r="B113" s="221"/>
      <c r="C113" s="221"/>
      <c r="D113" s="221"/>
      <c r="E113" s="221"/>
      <c r="F113" s="221"/>
      <c r="G113" s="221"/>
      <c r="H113" s="221"/>
      <c r="I113" s="221"/>
      <c r="J113" s="221"/>
      <c r="K113" s="221"/>
      <c r="L113" s="221"/>
      <c r="M113" s="221"/>
      <c r="N113" s="221"/>
      <c r="O113" s="222"/>
    </row>
    <row r="114" spans="1:15" s="72" customFormat="1" ht="11.5">
      <c r="A114" s="105">
        <f>A112+1</f>
        <v>81</v>
      </c>
      <c r="B114" s="99" t="s">
        <v>206</v>
      </c>
      <c r="C114" s="95" t="s">
        <v>22</v>
      </c>
      <c r="D114" s="107">
        <v>30</v>
      </c>
      <c r="E114" s="87"/>
      <c r="F114" s="87"/>
      <c r="G114" s="88"/>
      <c r="H114" s="89"/>
      <c r="I114" s="90"/>
      <c r="J114" s="111"/>
      <c r="K114" s="89"/>
      <c r="L114" s="89"/>
      <c r="M114" s="89"/>
      <c r="N114" s="89"/>
      <c r="O114" s="89"/>
    </row>
    <row r="115" spans="1:15" s="72" customFormat="1" ht="12" customHeight="1">
      <c r="A115" s="220" t="s">
        <v>112</v>
      </c>
      <c r="B115" s="221"/>
      <c r="C115" s="221"/>
      <c r="D115" s="221"/>
      <c r="E115" s="221"/>
      <c r="F115" s="221"/>
      <c r="G115" s="221"/>
      <c r="H115" s="221"/>
      <c r="I115" s="221"/>
      <c r="J115" s="221"/>
      <c r="K115" s="221"/>
      <c r="L115" s="221"/>
      <c r="M115" s="221"/>
      <c r="N115" s="221"/>
      <c r="O115" s="222"/>
    </row>
    <row r="116" spans="1:15" s="72" customFormat="1" ht="23">
      <c r="A116" s="105">
        <f>A114+1</f>
        <v>82</v>
      </c>
      <c r="B116" s="99" t="s">
        <v>207</v>
      </c>
      <c r="C116" s="95" t="s">
        <v>83</v>
      </c>
      <c r="D116" s="107">
        <v>17</v>
      </c>
      <c r="E116" s="87"/>
      <c r="F116" s="87"/>
      <c r="G116" s="88"/>
      <c r="H116" s="89"/>
      <c r="I116" s="90"/>
      <c r="J116" s="111"/>
      <c r="K116" s="89"/>
      <c r="L116" s="89"/>
      <c r="M116" s="89"/>
      <c r="N116" s="89"/>
      <c r="O116" s="89"/>
    </row>
    <row r="117" spans="1:15" s="72" customFormat="1" ht="23">
      <c r="A117" s="105">
        <f>A116+1</f>
        <v>83</v>
      </c>
      <c r="B117" s="99" t="s">
        <v>208</v>
      </c>
      <c r="C117" s="95" t="s">
        <v>83</v>
      </c>
      <c r="D117" s="107">
        <v>4</v>
      </c>
      <c r="E117" s="87"/>
      <c r="F117" s="87"/>
      <c r="G117" s="88"/>
      <c r="H117" s="89"/>
      <c r="I117" s="90"/>
      <c r="J117" s="111"/>
      <c r="K117" s="89"/>
      <c r="L117" s="89"/>
      <c r="M117" s="89"/>
      <c r="N117" s="89"/>
      <c r="O117" s="89"/>
    </row>
    <row r="118" spans="1:15" s="72" customFormat="1" ht="34.5">
      <c r="A118" s="105">
        <f>A117+1</f>
        <v>84</v>
      </c>
      <c r="B118" s="99" t="s">
        <v>209</v>
      </c>
      <c r="C118" s="95" t="s">
        <v>83</v>
      </c>
      <c r="D118" s="107">
        <v>17</v>
      </c>
      <c r="E118" s="87"/>
      <c r="F118" s="87"/>
      <c r="G118" s="88"/>
      <c r="H118" s="89"/>
      <c r="I118" s="90"/>
      <c r="J118" s="111"/>
      <c r="K118" s="89"/>
      <c r="L118" s="89"/>
      <c r="M118" s="89"/>
      <c r="N118" s="89"/>
      <c r="O118" s="89"/>
    </row>
    <row r="119" spans="1:15" s="72" customFormat="1" ht="34.5">
      <c r="A119" s="105">
        <f>A118+1</f>
        <v>85</v>
      </c>
      <c r="B119" s="99" t="s">
        <v>210</v>
      </c>
      <c r="C119" s="95" t="s">
        <v>83</v>
      </c>
      <c r="D119" s="107">
        <v>2</v>
      </c>
      <c r="E119" s="87"/>
      <c r="F119" s="87"/>
      <c r="G119" s="88"/>
      <c r="H119" s="89"/>
      <c r="I119" s="90"/>
      <c r="J119" s="111"/>
      <c r="K119" s="89"/>
      <c r="L119" s="89"/>
      <c r="M119" s="89"/>
      <c r="N119" s="89"/>
      <c r="O119" s="89"/>
    </row>
    <row r="120" spans="1:15" s="72" customFormat="1" ht="23">
      <c r="A120" s="105">
        <f t="shared" ref="A120:A134" si="4">A119+1</f>
        <v>86</v>
      </c>
      <c r="B120" s="99" t="s">
        <v>211</v>
      </c>
      <c r="C120" s="95" t="s">
        <v>83</v>
      </c>
      <c r="D120" s="107">
        <v>20</v>
      </c>
      <c r="E120" s="87"/>
      <c r="F120" s="87"/>
      <c r="G120" s="88"/>
      <c r="H120" s="89"/>
      <c r="I120" s="90"/>
      <c r="J120" s="111"/>
      <c r="K120" s="89"/>
      <c r="L120" s="89"/>
      <c r="M120" s="89"/>
      <c r="N120" s="89"/>
      <c r="O120" s="89"/>
    </row>
    <row r="121" spans="1:15" s="72" customFormat="1" ht="23">
      <c r="A121" s="105">
        <f t="shared" si="4"/>
        <v>87</v>
      </c>
      <c r="B121" s="99" t="s">
        <v>212</v>
      </c>
      <c r="C121" s="95" t="s">
        <v>83</v>
      </c>
      <c r="D121" s="107">
        <v>4</v>
      </c>
      <c r="E121" s="87"/>
      <c r="F121" s="87"/>
      <c r="G121" s="88"/>
      <c r="H121" s="89"/>
      <c r="I121" s="90"/>
      <c r="J121" s="111"/>
      <c r="K121" s="89"/>
      <c r="L121" s="89"/>
      <c r="M121" s="89"/>
      <c r="N121" s="89"/>
      <c r="O121" s="89"/>
    </row>
    <row r="122" spans="1:15" s="72" customFormat="1" ht="23">
      <c r="A122" s="105">
        <f t="shared" si="4"/>
        <v>88</v>
      </c>
      <c r="B122" s="99" t="s">
        <v>213</v>
      </c>
      <c r="C122" s="95" t="s">
        <v>83</v>
      </c>
      <c r="D122" s="107">
        <v>4</v>
      </c>
      <c r="E122" s="87"/>
      <c r="F122" s="87"/>
      <c r="G122" s="88"/>
      <c r="H122" s="89"/>
      <c r="I122" s="90"/>
      <c r="J122" s="111"/>
      <c r="K122" s="89"/>
      <c r="L122" s="89"/>
      <c r="M122" s="89"/>
      <c r="N122" s="89"/>
      <c r="O122" s="89"/>
    </row>
    <row r="123" spans="1:15" s="72" customFormat="1" ht="23">
      <c r="A123" s="105">
        <f t="shared" si="4"/>
        <v>89</v>
      </c>
      <c r="B123" s="99" t="s">
        <v>214</v>
      </c>
      <c r="C123" s="95" t="s">
        <v>83</v>
      </c>
      <c r="D123" s="107">
        <v>2</v>
      </c>
      <c r="E123" s="87"/>
      <c r="F123" s="87"/>
      <c r="G123" s="88"/>
      <c r="H123" s="89"/>
      <c r="I123" s="90"/>
      <c r="J123" s="111"/>
      <c r="K123" s="89"/>
      <c r="L123" s="89"/>
      <c r="M123" s="89"/>
      <c r="N123" s="89"/>
      <c r="O123" s="89"/>
    </row>
    <row r="124" spans="1:15" s="104" customFormat="1" ht="34.5">
      <c r="A124" s="105">
        <f t="shared" si="4"/>
        <v>90</v>
      </c>
      <c r="B124" s="86" t="s">
        <v>215</v>
      </c>
      <c r="C124" s="91" t="s">
        <v>83</v>
      </c>
      <c r="D124" s="118">
        <v>1</v>
      </c>
      <c r="E124" s="87"/>
      <c r="F124" s="87"/>
      <c r="G124" s="88"/>
      <c r="H124" s="89"/>
      <c r="I124" s="90"/>
      <c r="J124" s="119"/>
      <c r="K124" s="89"/>
      <c r="L124" s="89"/>
      <c r="M124" s="89"/>
      <c r="N124" s="89"/>
      <c r="O124" s="89"/>
    </row>
    <row r="125" spans="1:15" s="104" customFormat="1" ht="46">
      <c r="A125" s="105">
        <f t="shared" si="4"/>
        <v>91</v>
      </c>
      <c r="B125" s="86" t="s">
        <v>216</v>
      </c>
      <c r="C125" s="91" t="s">
        <v>19</v>
      </c>
      <c r="D125" s="118">
        <v>126</v>
      </c>
      <c r="E125" s="87"/>
      <c r="F125" s="87"/>
      <c r="G125" s="88"/>
      <c r="H125" s="89"/>
      <c r="I125" s="90"/>
      <c r="J125" s="119"/>
      <c r="K125" s="89"/>
      <c r="L125" s="89"/>
      <c r="M125" s="89"/>
      <c r="N125" s="89"/>
      <c r="O125" s="89"/>
    </row>
    <row r="126" spans="1:15" s="104" customFormat="1" ht="46">
      <c r="A126" s="105">
        <f t="shared" si="4"/>
        <v>92</v>
      </c>
      <c r="B126" s="86" t="s">
        <v>217</v>
      </c>
      <c r="C126" s="91" t="s">
        <v>19</v>
      </c>
      <c r="D126" s="118">
        <v>60</v>
      </c>
      <c r="E126" s="87"/>
      <c r="F126" s="87"/>
      <c r="G126" s="88"/>
      <c r="H126" s="89"/>
      <c r="I126" s="90"/>
      <c r="J126" s="119"/>
      <c r="K126" s="89"/>
      <c r="L126" s="89"/>
      <c r="M126" s="89"/>
      <c r="N126" s="89"/>
      <c r="O126" s="89"/>
    </row>
    <row r="127" spans="1:15" s="104" customFormat="1" ht="34.5">
      <c r="A127" s="105">
        <f t="shared" si="4"/>
        <v>93</v>
      </c>
      <c r="B127" s="86" t="s">
        <v>218</v>
      </c>
      <c r="C127" s="91" t="s">
        <v>83</v>
      </c>
      <c r="D127" s="118">
        <v>1</v>
      </c>
      <c r="E127" s="87"/>
      <c r="F127" s="87"/>
      <c r="G127" s="88"/>
      <c r="H127" s="89"/>
      <c r="I127" s="90"/>
      <c r="J127" s="119"/>
      <c r="K127" s="89"/>
      <c r="L127" s="89"/>
      <c r="M127" s="89"/>
      <c r="N127" s="89"/>
      <c r="O127" s="89"/>
    </row>
    <row r="128" spans="1:15" s="104" customFormat="1" ht="34.5">
      <c r="A128" s="105">
        <f t="shared" si="4"/>
        <v>94</v>
      </c>
      <c r="B128" s="86" t="s">
        <v>219</v>
      </c>
      <c r="C128" s="91" t="s">
        <v>83</v>
      </c>
      <c r="D128" s="118">
        <v>5</v>
      </c>
      <c r="E128" s="87"/>
      <c r="F128" s="87"/>
      <c r="G128" s="88"/>
      <c r="H128" s="89"/>
      <c r="I128" s="90"/>
      <c r="J128" s="119"/>
      <c r="K128" s="89"/>
      <c r="L128" s="89"/>
      <c r="M128" s="89"/>
      <c r="N128" s="89"/>
      <c r="O128" s="89"/>
    </row>
    <row r="129" spans="1:15" s="104" customFormat="1" ht="34.5">
      <c r="A129" s="105">
        <f t="shared" si="4"/>
        <v>95</v>
      </c>
      <c r="B129" s="86" t="s">
        <v>220</v>
      </c>
      <c r="C129" s="91" t="s">
        <v>83</v>
      </c>
      <c r="D129" s="118">
        <v>1</v>
      </c>
      <c r="E129" s="87"/>
      <c r="F129" s="87"/>
      <c r="G129" s="88"/>
      <c r="H129" s="89"/>
      <c r="I129" s="90"/>
      <c r="J129" s="119"/>
      <c r="K129" s="89"/>
      <c r="L129" s="89"/>
      <c r="M129" s="89"/>
      <c r="N129" s="89"/>
      <c r="O129" s="89"/>
    </row>
    <row r="130" spans="1:15" s="104" customFormat="1" ht="34.5">
      <c r="A130" s="105">
        <f t="shared" si="4"/>
        <v>96</v>
      </c>
      <c r="B130" s="86" t="s">
        <v>221</v>
      </c>
      <c r="C130" s="91" t="s">
        <v>83</v>
      </c>
      <c r="D130" s="118">
        <v>1</v>
      </c>
      <c r="E130" s="87"/>
      <c r="F130" s="87"/>
      <c r="G130" s="88"/>
      <c r="H130" s="89"/>
      <c r="I130" s="90"/>
      <c r="J130" s="119"/>
      <c r="K130" s="89"/>
      <c r="L130" s="89"/>
      <c r="M130" s="89"/>
      <c r="N130" s="89"/>
      <c r="O130" s="89"/>
    </row>
    <row r="131" spans="1:15" s="72" customFormat="1" ht="34.5">
      <c r="A131" s="105">
        <f t="shared" si="4"/>
        <v>97</v>
      </c>
      <c r="B131" s="99" t="s">
        <v>222</v>
      </c>
      <c r="C131" s="95" t="s">
        <v>83</v>
      </c>
      <c r="D131" s="107">
        <v>1</v>
      </c>
      <c r="E131" s="87"/>
      <c r="F131" s="96"/>
      <c r="G131" s="88"/>
      <c r="H131" s="97"/>
      <c r="I131" s="90"/>
      <c r="J131" s="111"/>
      <c r="K131" s="89"/>
      <c r="L131" s="89"/>
      <c r="M131" s="89"/>
      <c r="N131" s="89"/>
      <c r="O131" s="89"/>
    </row>
    <row r="132" spans="1:15" s="104" customFormat="1" ht="34.5">
      <c r="A132" s="105">
        <f t="shared" si="4"/>
        <v>98</v>
      </c>
      <c r="B132" s="86" t="s">
        <v>223</v>
      </c>
      <c r="C132" s="91" t="s">
        <v>83</v>
      </c>
      <c r="D132" s="118">
        <v>1</v>
      </c>
      <c r="E132" s="87"/>
      <c r="F132" s="87"/>
      <c r="G132" s="88"/>
      <c r="H132" s="89"/>
      <c r="I132" s="90"/>
      <c r="J132" s="119"/>
      <c r="K132" s="89"/>
      <c r="L132" s="89"/>
      <c r="M132" s="89"/>
      <c r="N132" s="89"/>
      <c r="O132" s="89"/>
    </row>
    <row r="133" spans="1:15" s="104" customFormat="1" ht="46">
      <c r="A133" s="105">
        <f t="shared" si="4"/>
        <v>99</v>
      </c>
      <c r="B133" s="86" t="s">
        <v>224</v>
      </c>
      <c r="C133" s="91" t="s">
        <v>83</v>
      </c>
      <c r="D133" s="118">
        <v>1</v>
      </c>
      <c r="E133" s="87"/>
      <c r="F133" s="87"/>
      <c r="G133" s="88"/>
      <c r="H133" s="89"/>
      <c r="I133" s="90"/>
      <c r="J133" s="119"/>
      <c r="K133" s="89"/>
      <c r="L133" s="89"/>
      <c r="M133" s="89"/>
      <c r="N133" s="89"/>
      <c r="O133" s="89"/>
    </row>
    <row r="134" spans="1:15" s="104" customFormat="1" ht="34.5">
      <c r="A134" s="105">
        <f t="shared" si="4"/>
        <v>100</v>
      </c>
      <c r="B134" s="86" t="s">
        <v>225</v>
      </c>
      <c r="C134" s="91" t="s">
        <v>83</v>
      </c>
      <c r="D134" s="118">
        <v>1</v>
      </c>
      <c r="E134" s="87"/>
      <c r="F134" s="87"/>
      <c r="G134" s="88"/>
      <c r="H134" s="89"/>
      <c r="I134" s="90"/>
      <c r="J134" s="119"/>
      <c r="K134" s="89"/>
      <c r="L134" s="89"/>
      <c r="M134" s="89"/>
      <c r="N134" s="89"/>
      <c r="O134" s="89"/>
    </row>
    <row r="135" spans="1:15" s="72" customFormat="1" ht="11.5">
      <c r="A135" s="217" t="s">
        <v>111</v>
      </c>
      <c r="B135" s="218"/>
      <c r="C135" s="218"/>
      <c r="D135" s="218"/>
      <c r="E135" s="218"/>
      <c r="F135" s="218"/>
      <c r="G135" s="218"/>
      <c r="H135" s="218"/>
      <c r="I135" s="218"/>
      <c r="J135" s="218"/>
      <c r="K135" s="218"/>
      <c r="L135" s="218"/>
      <c r="M135" s="218"/>
      <c r="N135" s="218"/>
      <c r="O135" s="219"/>
    </row>
    <row r="136" spans="1:15" s="72" customFormat="1" ht="46">
      <c r="A136" s="105">
        <f>A134+1</f>
        <v>101</v>
      </c>
      <c r="B136" s="99" t="s">
        <v>226</v>
      </c>
      <c r="C136" s="95" t="s">
        <v>83</v>
      </c>
      <c r="D136" s="107">
        <v>216</v>
      </c>
      <c r="E136" s="87"/>
      <c r="F136" s="87"/>
      <c r="G136" s="88"/>
      <c r="H136" s="89"/>
      <c r="I136" s="90"/>
      <c r="J136" s="111"/>
      <c r="K136" s="89"/>
      <c r="L136" s="89"/>
      <c r="M136" s="89"/>
      <c r="N136" s="89"/>
      <c r="O136" s="89"/>
    </row>
    <row r="137" spans="1:15" s="72" customFormat="1" ht="46">
      <c r="A137" s="105">
        <f>A136+1</f>
        <v>102</v>
      </c>
      <c r="B137" s="99" t="s">
        <v>227</v>
      </c>
      <c r="C137" s="95" t="s">
        <v>19</v>
      </c>
      <c r="D137" s="107">
        <v>288</v>
      </c>
      <c r="E137" s="87"/>
      <c r="F137" s="87"/>
      <c r="G137" s="88"/>
      <c r="H137" s="89"/>
      <c r="I137" s="90"/>
      <c r="J137" s="111"/>
      <c r="K137" s="89"/>
      <c r="L137" s="89"/>
      <c r="M137" s="89"/>
      <c r="N137" s="89"/>
      <c r="O137" s="89"/>
    </row>
    <row r="138" spans="1:15" s="72" customFormat="1" ht="23">
      <c r="A138" s="105">
        <f>A137+1</f>
        <v>103</v>
      </c>
      <c r="B138" s="99" t="s">
        <v>228</v>
      </c>
      <c r="C138" s="95" t="s">
        <v>83</v>
      </c>
      <c r="D138" s="107">
        <v>72</v>
      </c>
      <c r="E138" s="87"/>
      <c r="F138" s="87"/>
      <c r="G138" s="88"/>
      <c r="H138" s="89"/>
      <c r="I138" s="90"/>
      <c r="J138" s="111"/>
      <c r="K138" s="89"/>
      <c r="L138" s="89"/>
      <c r="M138" s="89"/>
      <c r="N138" s="89"/>
      <c r="O138" s="89"/>
    </row>
    <row r="139" spans="1:15" s="72" customFormat="1" ht="34.5">
      <c r="A139" s="105">
        <f>A138+1</f>
        <v>104</v>
      </c>
      <c r="B139" s="148" t="s">
        <v>229</v>
      </c>
      <c r="C139" s="95" t="s">
        <v>22</v>
      </c>
      <c r="D139" s="147">
        <v>168</v>
      </c>
      <c r="E139" s="87"/>
      <c r="F139" s="87"/>
      <c r="G139" s="88"/>
      <c r="H139" s="89"/>
      <c r="I139" s="90"/>
      <c r="J139" s="111"/>
      <c r="K139" s="89"/>
      <c r="L139" s="89"/>
      <c r="M139" s="89"/>
      <c r="N139" s="89"/>
      <c r="O139" s="89"/>
    </row>
    <row r="140" spans="1:15" s="72" customFormat="1" ht="12" customHeight="1">
      <c r="A140" s="220" t="s">
        <v>230</v>
      </c>
      <c r="B140" s="221"/>
      <c r="C140" s="221"/>
      <c r="D140" s="221"/>
      <c r="E140" s="221"/>
      <c r="F140" s="221"/>
      <c r="G140" s="221"/>
      <c r="H140" s="221"/>
      <c r="I140" s="221"/>
      <c r="J140" s="221"/>
      <c r="K140" s="221"/>
      <c r="L140" s="221"/>
      <c r="M140" s="221"/>
      <c r="N140" s="221"/>
      <c r="O140" s="222"/>
    </row>
    <row r="141" spans="1:15" s="72" customFormat="1" ht="11.5">
      <c r="A141" s="105">
        <f>A138+1</f>
        <v>104</v>
      </c>
      <c r="B141" s="99" t="s">
        <v>231</v>
      </c>
      <c r="C141" s="95" t="s">
        <v>232</v>
      </c>
      <c r="D141" s="107">
        <v>15</v>
      </c>
      <c r="E141" s="87"/>
      <c r="F141" s="87"/>
      <c r="G141" s="88"/>
      <c r="H141" s="89"/>
      <c r="I141" s="90"/>
      <c r="J141" s="111"/>
      <c r="K141" s="89"/>
      <c r="L141" s="89"/>
      <c r="M141" s="89"/>
      <c r="N141" s="89"/>
      <c r="O141" s="89"/>
    </row>
    <row r="142" spans="1:15" s="72" customFormat="1" ht="11.5">
      <c r="A142" s="105">
        <f t="shared" ref="A142:A147" si="5">A141+1</f>
        <v>105</v>
      </c>
      <c r="B142" s="99" t="s">
        <v>233</v>
      </c>
      <c r="C142" s="95" t="s">
        <v>232</v>
      </c>
      <c r="D142" s="107">
        <v>20</v>
      </c>
      <c r="E142" s="87"/>
      <c r="F142" s="87"/>
      <c r="G142" s="88"/>
      <c r="H142" s="89"/>
      <c r="I142" s="90"/>
      <c r="J142" s="111"/>
      <c r="K142" s="89"/>
      <c r="L142" s="89"/>
      <c r="M142" s="89"/>
      <c r="N142" s="89"/>
      <c r="O142" s="89"/>
    </row>
    <row r="143" spans="1:15" s="72" customFormat="1" ht="11.5">
      <c r="A143" s="105">
        <f t="shared" si="5"/>
        <v>106</v>
      </c>
      <c r="B143" s="99" t="s">
        <v>234</v>
      </c>
      <c r="C143" s="95" t="s">
        <v>232</v>
      </c>
      <c r="D143" s="107">
        <v>10</v>
      </c>
      <c r="E143" s="87"/>
      <c r="F143" s="87"/>
      <c r="G143" s="88"/>
      <c r="H143" s="89"/>
      <c r="I143" s="90"/>
      <c r="J143" s="111"/>
      <c r="K143" s="89"/>
      <c r="L143" s="89"/>
      <c r="M143" s="89"/>
      <c r="N143" s="89"/>
      <c r="O143" s="89"/>
    </row>
    <row r="144" spans="1:15" s="104" customFormat="1" ht="11.5">
      <c r="A144" s="105">
        <f t="shared" si="5"/>
        <v>107</v>
      </c>
      <c r="B144" s="86" t="s">
        <v>235</v>
      </c>
      <c r="C144" s="91" t="s">
        <v>232</v>
      </c>
      <c r="D144" s="118">
        <v>3</v>
      </c>
      <c r="E144" s="87"/>
      <c r="F144" s="87"/>
      <c r="G144" s="88"/>
      <c r="H144" s="89"/>
      <c r="I144" s="90"/>
      <c r="J144" s="119"/>
      <c r="K144" s="89"/>
      <c r="L144" s="89"/>
      <c r="M144" s="89"/>
      <c r="N144" s="89"/>
      <c r="O144" s="89"/>
    </row>
    <row r="145" spans="1:15" s="104" customFormat="1" ht="23">
      <c r="A145" s="105">
        <f t="shared" si="5"/>
        <v>108</v>
      </c>
      <c r="B145" s="86" t="s">
        <v>236</v>
      </c>
      <c r="C145" s="91" t="s">
        <v>232</v>
      </c>
      <c r="D145" s="118">
        <v>39</v>
      </c>
      <c r="E145" s="87"/>
      <c r="F145" s="87"/>
      <c r="G145" s="88"/>
      <c r="H145" s="89"/>
      <c r="I145" s="90"/>
      <c r="J145" s="119"/>
      <c r="K145" s="89"/>
      <c r="L145" s="89"/>
      <c r="M145" s="89"/>
      <c r="N145" s="89"/>
      <c r="O145" s="89"/>
    </row>
    <row r="146" spans="1:15" s="104" customFormat="1" ht="11.5">
      <c r="A146" s="105">
        <f t="shared" si="5"/>
        <v>109</v>
      </c>
      <c r="B146" s="86" t="s">
        <v>237</v>
      </c>
      <c r="C146" s="91" t="s">
        <v>232</v>
      </c>
      <c r="D146" s="118">
        <v>20</v>
      </c>
      <c r="E146" s="87"/>
      <c r="F146" s="87"/>
      <c r="G146" s="88"/>
      <c r="H146" s="89"/>
      <c r="I146" s="90"/>
      <c r="J146" s="119"/>
      <c r="K146" s="89"/>
      <c r="L146" s="89"/>
      <c r="M146" s="89"/>
      <c r="N146" s="89"/>
      <c r="O146" s="89"/>
    </row>
    <row r="147" spans="1:15" s="104" customFormat="1" ht="11.5">
      <c r="A147" s="105">
        <f t="shared" si="5"/>
        <v>110</v>
      </c>
      <c r="B147" s="86" t="s">
        <v>238</v>
      </c>
      <c r="C147" s="91" t="s">
        <v>232</v>
      </c>
      <c r="D147" s="118">
        <v>62</v>
      </c>
      <c r="E147" s="87"/>
      <c r="F147" s="87"/>
      <c r="G147" s="88"/>
      <c r="H147" s="89"/>
      <c r="I147" s="90"/>
      <c r="J147" s="119"/>
      <c r="K147" s="89"/>
      <c r="L147" s="89"/>
      <c r="M147" s="89"/>
      <c r="N147" s="89"/>
      <c r="O147" s="89"/>
    </row>
    <row r="148" spans="1:15" s="104" customFormat="1" ht="12" customHeight="1">
      <c r="A148" s="217" t="s">
        <v>239</v>
      </c>
      <c r="B148" s="218"/>
      <c r="C148" s="218"/>
      <c r="D148" s="218"/>
      <c r="E148" s="218"/>
      <c r="F148" s="218"/>
      <c r="G148" s="218"/>
      <c r="H148" s="218"/>
      <c r="I148" s="218"/>
      <c r="J148" s="218"/>
      <c r="K148" s="218"/>
      <c r="L148" s="218"/>
      <c r="M148" s="218"/>
      <c r="N148" s="218"/>
      <c r="O148" s="219"/>
    </row>
    <row r="149" spans="1:15" s="104" customFormat="1" ht="12">
      <c r="A149" s="220" t="s">
        <v>240</v>
      </c>
      <c r="B149" s="221"/>
      <c r="C149" s="221"/>
      <c r="D149" s="221"/>
      <c r="E149" s="221"/>
      <c r="F149" s="221"/>
      <c r="G149" s="221"/>
      <c r="H149" s="221"/>
      <c r="I149" s="221"/>
      <c r="J149" s="221"/>
      <c r="K149" s="221"/>
      <c r="L149" s="221"/>
      <c r="M149" s="221"/>
      <c r="N149" s="221"/>
      <c r="O149" s="222"/>
    </row>
    <row r="150" spans="1:15" s="104" customFormat="1" ht="23">
      <c r="A150" s="117">
        <f>A147+1</f>
        <v>111</v>
      </c>
      <c r="B150" s="86" t="s">
        <v>241</v>
      </c>
      <c r="C150" s="95" t="s">
        <v>22</v>
      </c>
      <c r="D150" s="118">
        <v>19</v>
      </c>
      <c r="E150" s="87"/>
      <c r="F150" s="87"/>
      <c r="G150" s="88"/>
      <c r="H150" s="89"/>
      <c r="I150" s="90"/>
      <c r="J150" s="119"/>
      <c r="K150" s="89"/>
      <c r="L150" s="89"/>
      <c r="M150" s="89"/>
      <c r="N150" s="89"/>
      <c r="O150" s="89"/>
    </row>
    <row r="151" spans="1:15" s="104" customFormat="1" ht="23">
      <c r="A151" s="117">
        <f>A150+1</f>
        <v>112</v>
      </c>
      <c r="B151" s="86" t="s">
        <v>242</v>
      </c>
      <c r="C151" s="95" t="s">
        <v>22</v>
      </c>
      <c r="D151" s="118">
        <v>15</v>
      </c>
      <c r="E151" s="87"/>
      <c r="F151" s="87"/>
      <c r="G151" s="88"/>
      <c r="H151" s="89"/>
      <c r="I151" s="90"/>
      <c r="J151" s="119"/>
      <c r="K151" s="89"/>
      <c r="L151" s="89"/>
      <c r="M151" s="89"/>
      <c r="N151" s="89"/>
      <c r="O151" s="89"/>
    </row>
    <row r="152" spans="1:15" s="36" customFormat="1" ht="28.5" customHeight="1">
      <c r="A152" s="84" t="s">
        <v>43</v>
      </c>
      <c r="B152" s="223" t="str">
        <f>A2</f>
        <v>Rekreācijas zonas izveidošana teritorijā pie Viļakas ezera, sakārtojot ezeram pieguļošās degradētās un neizmantotās teritorijas un izbūvējot komunikācijas (TS sadaļa)</v>
      </c>
      <c r="C152" s="223"/>
      <c r="D152" s="223"/>
      <c r="E152" s="223"/>
      <c r="F152" s="223"/>
      <c r="G152" s="223"/>
      <c r="H152" s="223"/>
      <c r="I152" s="223"/>
      <c r="J152" s="223"/>
      <c r="K152" s="102"/>
      <c r="L152" s="102"/>
      <c r="M152" s="102"/>
      <c r="N152" s="102"/>
      <c r="O152" s="102"/>
    </row>
    <row r="153" spans="1:15" s="36" customFormat="1" ht="15" customHeight="1">
      <c r="A153" s="82"/>
      <c r="B153" s="216" t="s">
        <v>1</v>
      </c>
      <c r="C153" s="216"/>
      <c r="D153" s="216"/>
      <c r="E153" s="216"/>
      <c r="F153" s="216"/>
      <c r="G153" s="216"/>
      <c r="H153" s="216"/>
      <c r="I153" s="216"/>
      <c r="J153" s="216"/>
      <c r="K153" s="76">
        <v>0.2359</v>
      </c>
      <c r="L153" s="78"/>
      <c r="M153" s="78"/>
      <c r="N153" s="78"/>
      <c r="O153" s="78"/>
    </row>
    <row r="154" spans="1:15" s="36" customFormat="1" ht="12" customHeight="1">
      <c r="A154" s="83"/>
      <c r="B154" s="216" t="s">
        <v>93</v>
      </c>
      <c r="C154" s="216"/>
      <c r="D154" s="216"/>
      <c r="E154" s="216"/>
      <c r="F154" s="216"/>
      <c r="G154" s="216"/>
      <c r="H154" s="216"/>
      <c r="I154" s="216"/>
      <c r="J154" s="216"/>
      <c r="K154" s="216"/>
      <c r="L154" s="77"/>
      <c r="M154" s="77"/>
      <c r="N154" s="77"/>
      <c r="O154" s="77"/>
    </row>
  </sheetData>
  <mergeCells count="45">
    <mergeCell ref="A11:A12"/>
    <mergeCell ref="B11:B12"/>
    <mergeCell ref="E11:J11"/>
    <mergeCell ref="K11:O11"/>
    <mergeCell ref="A1:O1"/>
    <mergeCell ref="A2:O2"/>
    <mergeCell ref="A3:O3"/>
    <mergeCell ref="A5:B5"/>
    <mergeCell ref="C5:O5"/>
    <mergeCell ref="A6:B6"/>
    <mergeCell ref="C6:O6"/>
    <mergeCell ref="A7:B7"/>
    <mergeCell ref="C7:O7"/>
    <mergeCell ref="A8:O8"/>
    <mergeCell ref="N9:O9"/>
    <mergeCell ref="N10:O10"/>
    <mergeCell ref="A13:O13"/>
    <mergeCell ref="A26:O26"/>
    <mergeCell ref="A40:O40"/>
    <mergeCell ref="A41:O41"/>
    <mergeCell ref="A28:O28"/>
    <mergeCell ref="A38:O38"/>
    <mergeCell ref="A100:O100"/>
    <mergeCell ref="A84:O84"/>
    <mergeCell ref="A47:O47"/>
    <mergeCell ref="A81:O81"/>
    <mergeCell ref="A67:O67"/>
    <mergeCell ref="A72:O72"/>
    <mergeCell ref="A63:O63"/>
    <mergeCell ref="A75:O75"/>
    <mergeCell ref="A54:O54"/>
    <mergeCell ref="A59:O59"/>
    <mergeCell ref="A87:O87"/>
    <mergeCell ref="A91:O91"/>
    <mergeCell ref="A94:O94"/>
    <mergeCell ref="B154:K154"/>
    <mergeCell ref="A135:O135"/>
    <mergeCell ref="A101:O101"/>
    <mergeCell ref="A113:O113"/>
    <mergeCell ref="A115:O115"/>
    <mergeCell ref="A149:O149"/>
    <mergeCell ref="A140:O140"/>
    <mergeCell ref="A148:O148"/>
    <mergeCell ref="B152:J152"/>
    <mergeCell ref="B153:J153"/>
  </mergeCells>
  <printOptions horizontalCentered="1"/>
  <pageMargins left="0" right="0" top="0.67" bottom="0.45" header="0.31" footer="0.49"/>
  <pageSetup paperSize="9" firstPageNumber="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O180"/>
  <sheetViews>
    <sheetView view="pageBreakPreview" topLeftCell="A117" zoomScaleNormal="100" zoomScaleSheetLayoutView="100" workbookViewId="0">
      <selection activeCell="M120" sqref="M120"/>
    </sheetView>
  </sheetViews>
  <sheetFormatPr defaultColWidth="9.1796875" defaultRowHeight="12.5"/>
  <cols>
    <col min="1" max="1" width="4.81640625" style="32" customWidth="1"/>
    <col min="2" max="2" width="30.26953125" style="33" customWidth="1"/>
    <col min="3" max="3" width="6.1796875" style="34" customWidth="1"/>
    <col min="4" max="4" width="8.453125" style="68" customWidth="1"/>
    <col min="5" max="5" width="5.453125" style="34" customWidth="1"/>
    <col min="6" max="6" width="4.81640625" style="34" customWidth="1"/>
    <col min="7" max="7" width="6.453125" style="34" customWidth="1"/>
    <col min="8" max="8" width="7.54296875" style="34" customWidth="1"/>
    <col min="9" max="9" width="6.1796875" style="34" customWidth="1"/>
    <col min="10" max="10" width="7.453125" style="34" customWidth="1"/>
    <col min="11" max="11" width="8.453125" style="34" customWidth="1"/>
    <col min="12" max="12" width="9.453125" style="34" customWidth="1"/>
    <col min="13" max="14" width="9.81640625" style="34" customWidth="1"/>
    <col min="15" max="15" width="9.54296875" style="34" customWidth="1"/>
    <col min="16" max="16384" width="9.1796875" style="35"/>
  </cols>
  <sheetData>
    <row r="1" spans="1:15" s="36" customFormat="1" ht="14">
      <c r="A1" s="234" t="s">
        <v>106</v>
      </c>
      <c r="B1" s="234"/>
      <c r="C1" s="234"/>
      <c r="D1" s="234"/>
      <c r="E1" s="234"/>
      <c r="F1" s="234"/>
      <c r="G1" s="234"/>
      <c r="H1" s="234"/>
      <c r="I1" s="234"/>
      <c r="J1" s="234"/>
      <c r="K1" s="234"/>
      <c r="L1" s="234"/>
      <c r="M1" s="234"/>
      <c r="N1" s="234"/>
      <c r="O1" s="234"/>
    </row>
    <row r="2" spans="1:15" s="36" customFormat="1" ht="34.5" customHeight="1">
      <c r="A2" s="177" t="s">
        <v>324</v>
      </c>
      <c r="B2" s="177"/>
      <c r="C2" s="177"/>
      <c r="D2" s="177"/>
      <c r="E2" s="177"/>
      <c r="F2" s="177"/>
      <c r="G2" s="177"/>
      <c r="H2" s="177"/>
      <c r="I2" s="177"/>
      <c r="J2" s="177"/>
      <c r="K2" s="177"/>
      <c r="L2" s="177"/>
      <c r="M2" s="177"/>
      <c r="N2" s="177"/>
      <c r="O2" s="177"/>
    </row>
    <row r="3" spans="1:15" s="36" customFormat="1" ht="10">
      <c r="A3" s="235" t="s">
        <v>2</v>
      </c>
      <c r="B3" s="235"/>
      <c r="C3" s="235"/>
      <c r="D3" s="235"/>
      <c r="E3" s="235"/>
      <c r="F3" s="235"/>
      <c r="G3" s="235"/>
      <c r="H3" s="235"/>
      <c r="I3" s="235"/>
      <c r="J3" s="235"/>
      <c r="K3" s="235"/>
      <c r="L3" s="235"/>
      <c r="M3" s="235"/>
      <c r="N3" s="235"/>
      <c r="O3" s="235"/>
    </row>
    <row r="4" spans="1:15" s="36" customFormat="1" ht="30.75" customHeight="1">
      <c r="A4" s="236" t="s">
        <v>59</v>
      </c>
      <c r="B4" s="236"/>
      <c r="C4" s="237" t="str">
        <f>koptame!D3</f>
        <v>Rekreācijas zonas izveidošana teritorijā pie Viļakas ezera, sakārtojot ezeram pieguļošās degradētās un neizmantotās teritorijas un izbūvējot komunikācijas</v>
      </c>
      <c r="D4" s="237"/>
      <c r="E4" s="237"/>
      <c r="F4" s="237"/>
      <c r="G4" s="237"/>
      <c r="H4" s="237"/>
      <c r="I4" s="237"/>
      <c r="J4" s="237"/>
      <c r="K4" s="237"/>
      <c r="L4" s="237"/>
      <c r="M4" s="237"/>
      <c r="N4" s="237"/>
      <c r="O4" s="237"/>
    </row>
    <row r="5" spans="1:15" s="36" customFormat="1" ht="30" customHeight="1">
      <c r="A5" s="236" t="s">
        <v>41</v>
      </c>
      <c r="B5" s="236"/>
      <c r="C5" s="237" t="str">
        <f>C4</f>
        <v>Rekreācijas zonas izveidošana teritorijā pie Viļakas ezera, sakārtojot ezeram pieguļošās degradētās un neizmantotās teritorijas un izbūvējot komunikācijas</v>
      </c>
      <c r="D5" s="237"/>
      <c r="E5" s="237"/>
      <c r="F5" s="237"/>
      <c r="G5" s="237"/>
      <c r="H5" s="237"/>
      <c r="I5" s="237"/>
      <c r="J5" s="237"/>
      <c r="K5" s="237"/>
      <c r="L5" s="237"/>
      <c r="M5" s="237"/>
      <c r="N5" s="237"/>
      <c r="O5" s="237"/>
    </row>
    <row r="6" spans="1:15" s="36" customFormat="1" ht="14">
      <c r="A6" s="236" t="s">
        <v>60</v>
      </c>
      <c r="B6" s="236"/>
      <c r="C6" s="238" t="str">
        <f>'Buvniecibas koptame'!D11</f>
        <v>Pils iela 9, Viļaka, Viļakas novads, kadastra Nr. 3815 003 0108</v>
      </c>
      <c r="D6" s="238"/>
      <c r="E6" s="238"/>
      <c r="F6" s="238"/>
      <c r="G6" s="238"/>
      <c r="H6" s="238"/>
      <c r="I6" s="238"/>
      <c r="J6" s="238"/>
      <c r="K6" s="238"/>
      <c r="L6" s="238"/>
      <c r="M6" s="238"/>
      <c r="N6" s="238"/>
      <c r="O6" s="238"/>
    </row>
    <row r="7" spans="1:15" s="36" customFormat="1" ht="14">
      <c r="A7" s="236" t="s">
        <v>85</v>
      </c>
      <c r="B7" s="236"/>
      <c r="C7" s="236"/>
      <c r="D7" s="236"/>
      <c r="E7" s="236"/>
      <c r="F7" s="236"/>
      <c r="G7" s="236"/>
      <c r="H7" s="236"/>
      <c r="I7" s="236"/>
      <c r="J7" s="236"/>
      <c r="K7" s="236"/>
      <c r="L7" s="236"/>
      <c r="M7" s="236"/>
      <c r="N7" s="236"/>
      <c r="O7" s="236"/>
    </row>
    <row r="8" spans="1:15" s="36" customFormat="1" ht="14">
      <c r="B8" s="46"/>
      <c r="D8" s="47"/>
      <c r="E8" s="48"/>
      <c r="F8" s="49"/>
      <c r="G8" s="49"/>
      <c r="H8" s="49"/>
      <c r="I8" s="49"/>
      <c r="J8" s="49"/>
      <c r="K8" s="49"/>
      <c r="L8" s="50" t="s">
        <v>3</v>
      </c>
      <c r="M8" s="50"/>
      <c r="N8" s="238"/>
      <c r="O8" s="238"/>
    </row>
    <row r="9" spans="1:15" s="36" customFormat="1" ht="14">
      <c r="A9" s="51"/>
      <c r="B9" s="51"/>
      <c r="C9" s="52"/>
      <c r="D9" s="53"/>
      <c r="E9" s="54"/>
      <c r="F9" s="54"/>
      <c r="G9" s="54"/>
      <c r="H9" s="54"/>
      <c r="I9" s="54"/>
      <c r="J9" s="54"/>
      <c r="K9" s="54"/>
      <c r="L9" s="49" t="s">
        <v>4</v>
      </c>
      <c r="M9" s="49"/>
      <c r="N9" s="239"/>
      <c r="O9" s="239"/>
    </row>
    <row r="10" spans="1:15" ht="12.75" customHeight="1">
      <c r="A10" s="230" t="s">
        <v>5</v>
      </c>
      <c r="B10" s="231" t="s">
        <v>6</v>
      </c>
      <c r="C10" s="80"/>
      <c r="D10" s="81"/>
      <c r="E10" s="232" t="s">
        <v>7</v>
      </c>
      <c r="F10" s="232"/>
      <c r="G10" s="232"/>
      <c r="H10" s="232"/>
      <c r="I10" s="232"/>
      <c r="J10" s="232"/>
      <c r="K10" s="233" t="s">
        <v>8</v>
      </c>
      <c r="L10" s="233"/>
      <c r="M10" s="233"/>
      <c r="N10" s="233"/>
      <c r="O10" s="233"/>
    </row>
    <row r="11" spans="1:15" ht="82.5" customHeight="1">
      <c r="A11" s="230"/>
      <c r="B11" s="231"/>
      <c r="C11" s="80" t="s">
        <v>9</v>
      </c>
      <c r="D11" s="81" t="s">
        <v>10</v>
      </c>
      <c r="E11" s="80" t="s">
        <v>11</v>
      </c>
      <c r="F11" s="80" t="s">
        <v>12</v>
      </c>
      <c r="G11" s="80" t="s">
        <v>13</v>
      </c>
      <c r="H11" s="80" t="s">
        <v>92</v>
      </c>
      <c r="I11" s="80" t="s">
        <v>14</v>
      </c>
      <c r="J11" s="80" t="s">
        <v>15</v>
      </c>
      <c r="K11" s="80" t="s">
        <v>16</v>
      </c>
      <c r="L11" s="80" t="s">
        <v>13</v>
      </c>
      <c r="M11" s="80" t="s">
        <v>92</v>
      </c>
      <c r="N11" s="80" t="s">
        <v>14</v>
      </c>
      <c r="O11" s="80" t="s">
        <v>17</v>
      </c>
    </row>
    <row r="12" spans="1:15" s="36" customFormat="1" ht="11.5">
      <c r="A12" s="224" t="s">
        <v>347</v>
      </c>
      <c r="B12" s="224"/>
      <c r="C12" s="224"/>
      <c r="D12" s="224"/>
      <c r="E12" s="224"/>
      <c r="F12" s="224"/>
      <c r="G12" s="224"/>
      <c r="H12" s="224"/>
      <c r="I12" s="224"/>
      <c r="J12" s="224"/>
      <c r="K12" s="224"/>
      <c r="L12" s="224"/>
      <c r="M12" s="224"/>
      <c r="N12" s="224"/>
      <c r="O12" s="224"/>
    </row>
    <row r="13" spans="1:15" s="72" customFormat="1" ht="80.5">
      <c r="A13" s="105">
        <v>1</v>
      </c>
      <c r="B13" s="106" t="s">
        <v>362</v>
      </c>
      <c r="C13" s="95" t="s">
        <v>19</v>
      </c>
      <c r="D13" s="107">
        <v>31.700000000000003</v>
      </c>
      <c r="E13" s="87"/>
      <c r="F13" s="87"/>
      <c r="G13" s="88"/>
      <c r="H13" s="89"/>
      <c r="I13" s="90"/>
      <c r="J13" s="111"/>
      <c r="K13" s="89"/>
      <c r="L13" s="89"/>
      <c r="M13" s="89"/>
      <c r="N13" s="89"/>
      <c r="O13" s="89"/>
    </row>
    <row r="14" spans="1:15" s="72" customFormat="1" ht="80.5">
      <c r="A14" s="105">
        <f>A13+1</f>
        <v>2</v>
      </c>
      <c r="B14" s="106" t="s">
        <v>363</v>
      </c>
      <c r="C14" s="95" t="s">
        <v>25</v>
      </c>
      <c r="D14" s="107">
        <v>1</v>
      </c>
      <c r="E14" s="87"/>
      <c r="F14" s="87"/>
      <c r="G14" s="88"/>
      <c r="H14" s="89"/>
      <c r="I14" s="90"/>
      <c r="J14" s="111"/>
      <c r="K14" s="89"/>
      <c r="L14" s="89"/>
      <c r="M14" s="89"/>
      <c r="N14" s="89"/>
      <c r="O14" s="89"/>
    </row>
    <row r="15" spans="1:15" s="72" customFormat="1" ht="46">
      <c r="A15" s="105">
        <f>A14+1</f>
        <v>3</v>
      </c>
      <c r="B15" s="106" t="s">
        <v>364</v>
      </c>
      <c r="C15" s="95" t="s">
        <v>83</v>
      </c>
      <c r="D15" s="107">
        <v>2</v>
      </c>
      <c r="E15" s="88"/>
      <c r="F15" s="88"/>
      <c r="G15" s="88"/>
      <c r="H15" s="88"/>
      <c r="I15" s="90"/>
      <c r="J15" s="111"/>
      <c r="K15" s="89"/>
      <c r="L15" s="89"/>
      <c r="M15" s="89"/>
      <c r="N15" s="89"/>
      <c r="O15" s="89"/>
    </row>
    <row r="16" spans="1:15" s="72" customFormat="1" ht="34.5">
      <c r="A16" s="105">
        <f t="shared" ref="A16:A41" si="0">A15+1</f>
        <v>4</v>
      </c>
      <c r="B16" s="106" t="s">
        <v>365</v>
      </c>
      <c r="C16" s="95" t="s">
        <v>83</v>
      </c>
      <c r="D16" s="107">
        <v>2</v>
      </c>
      <c r="E16" s="87"/>
      <c r="F16" s="87"/>
      <c r="G16" s="88"/>
      <c r="H16" s="89"/>
      <c r="I16" s="90"/>
      <c r="J16" s="111"/>
      <c r="K16" s="89"/>
      <c r="L16" s="89"/>
      <c r="M16" s="89"/>
      <c r="N16" s="89"/>
      <c r="O16" s="89"/>
    </row>
    <row r="17" spans="1:15" s="72" customFormat="1" ht="92">
      <c r="A17" s="105">
        <f t="shared" si="0"/>
        <v>5</v>
      </c>
      <c r="B17" s="106" t="s">
        <v>366</v>
      </c>
      <c r="C17" s="95" t="s">
        <v>25</v>
      </c>
      <c r="D17" s="107">
        <v>2</v>
      </c>
      <c r="E17" s="87"/>
      <c r="F17" s="87"/>
      <c r="G17" s="88"/>
      <c r="H17" s="89"/>
      <c r="I17" s="90"/>
      <c r="J17" s="111"/>
      <c r="K17" s="89"/>
      <c r="L17" s="89"/>
      <c r="M17" s="89"/>
      <c r="N17" s="89"/>
      <c r="O17" s="89"/>
    </row>
    <row r="18" spans="1:15" s="72" customFormat="1" ht="11.5">
      <c r="A18" s="105">
        <f t="shared" si="0"/>
        <v>6</v>
      </c>
      <c r="B18" s="106" t="s">
        <v>367</v>
      </c>
      <c r="C18" s="95" t="s">
        <v>83</v>
      </c>
      <c r="D18" s="107">
        <v>2</v>
      </c>
      <c r="E18" s="87"/>
      <c r="F18" s="88"/>
      <c r="G18" s="88"/>
      <c r="H18" s="89"/>
      <c r="I18" s="90"/>
      <c r="J18" s="111"/>
      <c r="K18" s="89"/>
      <c r="L18" s="89"/>
      <c r="M18" s="89"/>
      <c r="N18" s="89"/>
      <c r="O18" s="89"/>
    </row>
    <row r="19" spans="1:15" s="72" customFormat="1" ht="57.5">
      <c r="A19" s="105">
        <f t="shared" si="0"/>
        <v>7</v>
      </c>
      <c r="B19" s="106" t="s">
        <v>326</v>
      </c>
      <c r="C19" s="95" t="s">
        <v>19</v>
      </c>
      <c r="D19" s="107">
        <v>15.8</v>
      </c>
      <c r="E19" s="87"/>
      <c r="F19" s="88"/>
      <c r="G19" s="88"/>
      <c r="H19" s="89"/>
      <c r="I19" s="90"/>
      <c r="J19" s="111"/>
      <c r="K19" s="89"/>
      <c r="L19" s="89"/>
      <c r="M19" s="89"/>
      <c r="N19" s="89"/>
      <c r="O19" s="89"/>
    </row>
    <row r="20" spans="1:15" s="72" customFormat="1" ht="57.5">
      <c r="A20" s="105">
        <f t="shared" si="0"/>
        <v>8</v>
      </c>
      <c r="B20" s="106" t="s">
        <v>327</v>
      </c>
      <c r="C20" s="95" t="s">
        <v>19</v>
      </c>
      <c r="D20" s="107">
        <v>15.9</v>
      </c>
      <c r="E20" s="87"/>
      <c r="F20" s="88"/>
      <c r="G20" s="88"/>
      <c r="H20" s="89"/>
      <c r="I20" s="90"/>
      <c r="J20" s="111"/>
      <c r="K20" s="89"/>
      <c r="L20" s="89"/>
      <c r="M20" s="89"/>
      <c r="N20" s="89"/>
      <c r="O20" s="89"/>
    </row>
    <row r="21" spans="1:15" s="72" customFormat="1" ht="34.5">
      <c r="A21" s="105">
        <f t="shared" si="0"/>
        <v>9</v>
      </c>
      <c r="B21" s="106" t="s">
        <v>328</v>
      </c>
      <c r="C21" s="95" t="s">
        <v>19</v>
      </c>
      <c r="D21" s="107">
        <v>15.8</v>
      </c>
      <c r="E21" s="120"/>
      <c r="F21" s="120"/>
      <c r="G21" s="88"/>
      <c r="H21" s="120"/>
      <c r="I21" s="98"/>
      <c r="J21" s="111"/>
      <c r="K21" s="89"/>
      <c r="L21" s="89"/>
      <c r="M21" s="89"/>
      <c r="N21" s="89"/>
      <c r="O21" s="89"/>
    </row>
    <row r="22" spans="1:15" s="72" customFormat="1" ht="34.5">
      <c r="A22" s="105">
        <f t="shared" si="0"/>
        <v>10</v>
      </c>
      <c r="B22" s="106" t="s">
        <v>329</v>
      </c>
      <c r="C22" s="95" t="s">
        <v>19</v>
      </c>
      <c r="D22" s="107">
        <v>15.9</v>
      </c>
      <c r="E22" s="120"/>
      <c r="F22" s="120"/>
      <c r="G22" s="88"/>
      <c r="H22" s="120"/>
      <c r="I22" s="98"/>
      <c r="J22" s="111"/>
      <c r="K22" s="89"/>
      <c r="L22" s="89"/>
      <c r="M22" s="89"/>
      <c r="N22" s="89"/>
      <c r="O22" s="89"/>
    </row>
    <row r="23" spans="1:15" s="72" customFormat="1" ht="34.5">
      <c r="A23" s="105">
        <f t="shared" si="0"/>
        <v>11</v>
      </c>
      <c r="B23" s="106" t="s">
        <v>368</v>
      </c>
      <c r="C23" s="95" t="s">
        <v>19</v>
      </c>
      <c r="D23" s="107">
        <v>15.8</v>
      </c>
      <c r="E23" s="87"/>
      <c r="F23" s="88"/>
      <c r="G23" s="88"/>
      <c r="H23" s="89"/>
      <c r="I23" s="90"/>
      <c r="J23" s="111"/>
      <c r="K23" s="89"/>
      <c r="L23" s="89"/>
      <c r="M23" s="89"/>
      <c r="N23" s="89"/>
      <c r="O23" s="89"/>
    </row>
    <row r="24" spans="1:15" s="72" customFormat="1" ht="34.5">
      <c r="A24" s="105">
        <f t="shared" si="0"/>
        <v>12</v>
      </c>
      <c r="B24" s="106" t="s">
        <v>369</v>
      </c>
      <c r="C24" s="95" t="s">
        <v>19</v>
      </c>
      <c r="D24" s="107">
        <v>15.9</v>
      </c>
      <c r="E24" s="87"/>
      <c r="F24" s="88"/>
      <c r="G24" s="88"/>
      <c r="H24" s="89"/>
      <c r="I24" s="90"/>
      <c r="J24" s="111"/>
      <c r="K24" s="89"/>
      <c r="L24" s="89"/>
      <c r="M24" s="89"/>
      <c r="N24" s="89"/>
      <c r="O24" s="89"/>
    </row>
    <row r="25" spans="1:15" s="72" customFormat="1" ht="34.5">
      <c r="A25" s="105">
        <f t="shared" si="0"/>
        <v>13</v>
      </c>
      <c r="B25" s="106" t="s">
        <v>330</v>
      </c>
      <c r="C25" s="95" t="s">
        <v>94</v>
      </c>
      <c r="D25" s="107">
        <v>178.4</v>
      </c>
      <c r="E25" s="88"/>
      <c r="F25" s="88"/>
      <c r="G25" s="88"/>
      <c r="H25" s="88"/>
      <c r="I25" s="94"/>
      <c r="J25" s="111"/>
      <c r="K25" s="89"/>
      <c r="L25" s="89"/>
      <c r="M25" s="89"/>
      <c r="N25" s="89"/>
      <c r="O25" s="89"/>
    </row>
    <row r="26" spans="1:15" s="72" customFormat="1" ht="34.5">
      <c r="A26" s="105">
        <f t="shared" si="0"/>
        <v>14</v>
      </c>
      <c r="B26" s="106" t="s">
        <v>370</v>
      </c>
      <c r="C26" s="95" t="s">
        <v>25</v>
      </c>
      <c r="D26" s="107">
        <v>1</v>
      </c>
      <c r="E26" s="87"/>
      <c r="F26" s="88"/>
      <c r="G26" s="88"/>
      <c r="H26" s="89"/>
      <c r="I26" s="90"/>
      <c r="J26" s="111"/>
      <c r="K26" s="89"/>
      <c r="L26" s="89"/>
      <c r="M26" s="89"/>
      <c r="N26" s="89"/>
      <c r="O26" s="89"/>
    </row>
    <row r="27" spans="1:15" s="72" customFormat="1" ht="23">
      <c r="A27" s="105">
        <f t="shared" si="0"/>
        <v>15</v>
      </c>
      <c r="B27" s="106" t="s">
        <v>371</v>
      </c>
      <c r="C27" s="95" t="s">
        <v>87</v>
      </c>
      <c r="D27" s="107">
        <v>2</v>
      </c>
      <c r="E27" s="88"/>
      <c r="F27" s="88"/>
      <c r="G27" s="88"/>
      <c r="H27" s="88"/>
      <c r="I27" s="94"/>
      <c r="J27" s="111"/>
      <c r="K27" s="89"/>
      <c r="L27" s="89"/>
      <c r="M27" s="89"/>
      <c r="N27" s="89"/>
      <c r="O27" s="89"/>
    </row>
    <row r="28" spans="1:15" s="72" customFormat="1" ht="34.5">
      <c r="A28" s="105">
        <f t="shared" si="0"/>
        <v>16</v>
      </c>
      <c r="B28" s="106" t="s">
        <v>372</v>
      </c>
      <c r="C28" s="95" t="s">
        <v>19</v>
      </c>
      <c r="D28" s="107">
        <v>31.700000000000003</v>
      </c>
      <c r="E28" s="88"/>
      <c r="F28" s="88"/>
      <c r="G28" s="88"/>
      <c r="H28" s="88"/>
      <c r="I28" s="94"/>
      <c r="J28" s="111"/>
      <c r="K28" s="89"/>
      <c r="L28" s="89"/>
      <c r="M28" s="89"/>
      <c r="N28" s="89"/>
      <c r="O28" s="89"/>
    </row>
    <row r="29" spans="1:15" s="72" customFormat="1" ht="23">
      <c r="A29" s="105">
        <f t="shared" si="0"/>
        <v>17</v>
      </c>
      <c r="B29" s="106" t="s">
        <v>331</v>
      </c>
      <c r="C29" s="95" t="s">
        <v>25</v>
      </c>
      <c r="D29" s="107">
        <v>1</v>
      </c>
      <c r="E29" s="87"/>
      <c r="F29" s="88"/>
      <c r="G29" s="88"/>
      <c r="H29" s="89"/>
      <c r="I29" s="90"/>
      <c r="J29" s="111"/>
      <c r="K29" s="89"/>
      <c r="L29" s="89"/>
      <c r="M29" s="89"/>
      <c r="N29" s="89"/>
      <c r="O29" s="89"/>
    </row>
    <row r="30" spans="1:15" s="72" customFormat="1" ht="12">
      <c r="A30" s="247" t="s">
        <v>332</v>
      </c>
      <c r="B30" s="247"/>
      <c r="C30" s="247"/>
      <c r="D30" s="247"/>
      <c r="E30" s="247"/>
      <c r="F30" s="247"/>
      <c r="G30" s="247"/>
      <c r="H30" s="247"/>
      <c r="I30" s="247"/>
      <c r="J30" s="247"/>
      <c r="K30" s="247"/>
      <c r="L30" s="247"/>
      <c r="M30" s="247"/>
      <c r="N30" s="247"/>
      <c r="O30" s="247"/>
    </row>
    <row r="31" spans="1:15" s="72" customFormat="1" ht="23">
      <c r="A31" s="105">
        <f>A29+1</f>
        <v>18</v>
      </c>
      <c r="B31" s="106" t="s">
        <v>333</v>
      </c>
      <c r="C31" s="95" t="s">
        <v>25</v>
      </c>
      <c r="D31" s="107">
        <v>2</v>
      </c>
      <c r="E31" s="87"/>
      <c r="F31" s="88"/>
      <c r="G31" s="88"/>
      <c r="H31" s="89"/>
      <c r="I31" s="90"/>
      <c r="J31" s="111"/>
      <c r="K31" s="89"/>
      <c r="L31" s="89"/>
      <c r="M31" s="89"/>
      <c r="N31" s="89"/>
      <c r="O31" s="89"/>
    </row>
    <row r="32" spans="1:15" s="72" customFormat="1" ht="23">
      <c r="A32" s="105">
        <f>A31+1</f>
        <v>19</v>
      </c>
      <c r="B32" s="106" t="s">
        <v>373</v>
      </c>
      <c r="C32" s="95" t="s">
        <v>94</v>
      </c>
      <c r="D32" s="107">
        <v>2</v>
      </c>
      <c r="E32" s="87"/>
      <c r="F32" s="88"/>
      <c r="G32" s="88"/>
      <c r="H32" s="89"/>
      <c r="I32" s="90"/>
      <c r="J32" s="111"/>
      <c r="K32" s="89"/>
      <c r="L32" s="89"/>
      <c r="M32" s="89"/>
      <c r="N32" s="89"/>
      <c r="O32" s="89"/>
    </row>
    <row r="33" spans="1:15" s="72" customFormat="1" ht="23">
      <c r="A33" s="105">
        <f>A32+1</f>
        <v>20</v>
      </c>
      <c r="B33" s="106" t="s">
        <v>374</v>
      </c>
      <c r="C33" s="95" t="s">
        <v>94</v>
      </c>
      <c r="D33" s="107">
        <v>1</v>
      </c>
      <c r="E33" s="87"/>
      <c r="F33" s="88"/>
      <c r="G33" s="88"/>
      <c r="H33" s="89"/>
      <c r="I33" s="90"/>
      <c r="J33" s="111"/>
      <c r="K33" s="89"/>
      <c r="L33" s="89"/>
      <c r="M33" s="89"/>
      <c r="N33" s="89"/>
      <c r="O33" s="89"/>
    </row>
    <row r="34" spans="1:15" s="72" customFormat="1" ht="23">
      <c r="A34" s="105">
        <f>A33+1</f>
        <v>21</v>
      </c>
      <c r="B34" s="106" t="s">
        <v>375</v>
      </c>
      <c r="C34" s="95" t="s">
        <v>94</v>
      </c>
      <c r="D34" s="107">
        <v>1.05</v>
      </c>
      <c r="E34" s="87"/>
      <c r="F34" s="88"/>
      <c r="G34" s="88"/>
      <c r="H34" s="89"/>
      <c r="I34" s="90"/>
      <c r="J34" s="111"/>
      <c r="K34" s="89"/>
      <c r="L34" s="89"/>
      <c r="M34" s="89"/>
      <c r="N34" s="89"/>
      <c r="O34" s="89"/>
    </row>
    <row r="35" spans="1:15" s="72" customFormat="1" ht="15" customHeight="1">
      <c r="A35" s="248" t="s">
        <v>334</v>
      </c>
      <c r="B35" s="248"/>
      <c r="C35" s="248"/>
      <c r="D35" s="248"/>
      <c r="E35" s="248"/>
      <c r="F35" s="248"/>
      <c r="G35" s="248"/>
      <c r="H35" s="248"/>
      <c r="I35" s="248"/>
      <c r="J35" s="248"/>
      <c r="K35" s="248"/>
      <c r="L35" s="248"/>
      <c r="M35" s="248"/>
      <c r="N35" s="248"/>
      <c r="O35" s="249"/>
    </row>
    <row r="36" spans="1:15" s="72" customFormat="1" ht="12" customHeight="1">
      <c r="A36" s="240" t="s">
        <v>336</v>
      </c>
      <c r="B36" s="241"/>
      <c r="C36" s="241"/>
      <c r="D36" s="241"/>
      <c r="E36" s="241"/>
      <c r="F36" s="241"/>
      <c r="G36" s="241"/>
      <c r="H36" s="241"/>
      <c r="I36" s="241"/>
      <c r="J36" s="241"/>
      <c r="K36" s="241"/>
      <c r="L36" s="241"/>
      <c r="M36" s="241"/>
      <c r="N36" s="241"/>
      <c r="O36" s="242"/>
    </row>
    <row r="37" spans="1:15" s="72" customFormat="1" ht="69">
      <c r="A37" s="105">
        <f>A34+1</f>
        <v>22</v>
      </c>
      <c r="B37" s="99" t="s">
        <v>376</v>
      </c>
      <c r="C37" s="95" t="s">
        <v>94</v>
      </c>
      <c r="D37" s="107">
        <v>145.1</v>
      </c>
      <c r="E37" s="87"/>
      <c r="F37" s="87"/>
      <c r="G37" s="88"/>
      <c r="H37" s="89"/>
      <c r="I37" s="90"/>
      <c r="J37" s="111"/>
      <c r="K37" s="89"/>
      <c r="L37" s="89"/>
      <c r="M37" s="89"/>
      <c r="N37" s="89"/>
      <c r="O37" s="89"/>
    </row>
    <row r="38" spans="1:15" s="72" customFormat="1" ht="11.5">
      <c r="A38" s="225" t="s">
        <v>346</v>
      </c>
      <c r="B38" s="225"/>
      <c r="C38" s="225"/>
      <c r="D38" s="225"/>
      <c r="E38" s="225"/>
      <c r="F38" s="225"/>
      <c r="G38" s="225"/>
      <c r="H38" s="225"/>
      <c r="I38" s="225"/>
      <c r="J38" s="226"/>
      <c r="K38" s="226"/>
      <c r="L38" s="226"/>
      <c r="M38" s="226"/>
      <c r="N38" s="226"/>
      <c r="O38" s="226"/>
    </row>
    <row r="39" spans="1:15" s="72" customFormat="1" ht="80.5">
      <c r="A39" s="105">
        <f>A37+1</f>
        <v>23</v>
      </c>
      <c r="B39" s="99" t="s">
        <v>377</v>
      </c>
      <c r="C39" s="95" t="s">
        <v>19</v>
      </c>
      <c r="D39" s="107">
        <v>4.9000000000000004</v>
      </c>
      <c r="E39" s="87"/>
      <c r="F39" s="87"/>
      <c r="G39" s="88"/>
      <c r="H39" s="89"/>
      <c r="I39" s="90"/>
      <c r="J39" s="111"/>
      <c r="K39" s="89"/>
      <c r="L39" s="89"/>
      <c r="M39" s="89"/>
      <c r="N39" s="89"/>
      <c r="O39" s="89"/>
    </row>
    <row r="40" spans="1:15" s="72" customFormat="1" ht="11.5">
      <c r="A40" s="105">
        <f t="shared" si="0"/>
        <v>24</v>
      </c>
      <c r="B40" s="99" t="s">
        <v>367</v>
      </c>
      <c r="C40" s="95" t="s">
        <v>83</v>
      </c>
      <c r="D40" s="107">
        <v>1</v>
      </c>
      <c r="E40" s="87"/>
      <c r="F40" s="88"/>
      <c r="G40" s="88"/>
      <c r="H40" s="89"/>
      <c r="I40" s="90"/>
      <c r="J40" s="111"/>
      <c r="K40" s="89"/>
      <c r="L40" s="89"/>
      <c r="M40" s="89"/>
      <c r="N40" s="89"/>
      <c r="O40" s="89"/>
    </row>
    <row r="41" spans="1:15" s="72" customFormat="1" ht="34.5">
      <c r="A41" s="105">
        <f t="shared" si="0"/>
        <v>25</v>
      </c>
      <c r="B41" s="99" t="s">
        <v>378</v>
      </c>
      <c r="C41" s="95" t="s">
        <v>83</v>
      </c>
      <c r="D41" s="107">
        <v>1</v>
      </c>
      <c r="E41" s="87"/>
      <c r="F41" s="88"/>
      <c r="G41" s="88"/>
      <c r="H41" s="89"/>
      <c r="I41" s="90"/>
      <c r="J41" s="111"/>
      <c r="K41" s="89"/>
      <c r="L41" s="89"/>
      <c r="M41" s="89"/>
      <c r="N41" s="89"/>
      <c r="O41" s="89"/>
    </row>
    <row r="42" spans="1:15" s="72" customFormat="1" ht="34.5">
      <c r="A42" s="105">
        <f t="shared" ref="A42:A50" si="1">A41+1</f>
        <v>26</v>
      </c>
      <c r="B42" s="99" t="s">
        <v>379</v>
      </c>
      <c r="C42" s="95" t="s">
        <v>83</v>
      </c>
      <c r="D42" s="107">
        <v>1</v>
      </c>
      <c r="E42" s="87"/>
      <c r="F42" s="88"/>
      <c r="G42" s="88"/>
      <c r="H42" s="89"/>
      <c r="I42" s="90"/>
      <c r="J42" s="111"/>
      <c r="K42" s="89"/>
      <c r="L42" s="89"/>
      <c r="M42" s="89"/>
      <c r="N42" s="89"/>
      <c r="O42" s="89"/>
    </row>
    <row r="43" spans="1:15" s="72" customFormat="1" ht="57.5">
      <c r="A43" s="105">
        <f t="shared" si="1"/>
        <v>27</v>
      </c>
      <c r="B43" s="99" t="s">
        <v>335</v>
      </c>
      <c r="C43" s="95" t="s">
        <v>19</v>
      </c>
      <c r="D43" s="107">
        <v>4.9000000000000004</v>
      </c>
      <c r="E43" s="87"/>
      <c r="F43" s="88"/>
      <c r="G43" s="88"/>
      <c r="H43" s="89"/>
      <c r="I43" s="90"/>
      <c r="J43" s="111"/>
      <c r="K43" s="89"/>
      <c r="L43" s="89"/>
      <c r="M43" s="89"/>
      <c r="N43" s="89"/>
      <c r="O43" s="89"/>
    </row>
    <row r="44" spans="1:15" s="72" customFormat="1" ht="34.5">
      <c r="A44" s="105">
        <f t="shared" si="1"/>
        <v>28</v>
      </c>
      <c r="B44" s="106" t="s">
        <v>380</v>
      </c>
      <c r="C44" s="95" t="s">
        <v>19</v>
      </c>
      <c r="D44" s="107">
        <v>4.9000000000000004</v>
      </c>
      <c r="E44" s="120"/>
      <c r="F44" s="120"/>
      <c r="G44" s="88"/>
      <c r="H44" s="120"/>
      <c r="I44" s="98"/>
      <c r="J44" s="111"/>
      <c r="K44" s="89"/>
      <c r="L44" s="89"/>
      <c r="M44" s="89"/>
      <c r="N44" s="89"/>
      <c r="O44" s="89"/>
    </row>
    <row r="45" spans="1:15" s="72" customFormat="1" ht="57.5">
      <c r="A45" s="105">
        <f t="shared" si="1"/>
        <v>29</v>
      </c>
      <c r="B45" s="106" t="s">
        <v>381</v>
      </c>
      <c r="C45" s="95" t="s">
        <v>19</v>
      </c>
      <c r="D45" s="107">
        <v>4.9000000000000004</v>
      </c>
      <c r="E45" s="87"/>
      <c r="F45" s="87"/>
      <c r="G45" s="88"/>
      <c r="H45" s="89"/>
      <c r="I45" s="90"/>
      <c r="J45" s="111"/>
      <c r="K45" s="89"/>
      <c r="L45" s="89"/>
      <c r="M45" s="89"/>
      <c r="N45" s="89"/>
      <c r="O45" s="89"/>
    </row>
    <row r="46" spans="1:15" s="72" customFormat="1" ht="46">
      <c r="A46" s="105">
        <f t="shared" si="1"/>
        <v>30</v>
      </c>
      <c r="B46" s="99" t="s">
        <v>86</v>
      </c>
      <c r="C46" s="95" t="s">
        <v>94</v>
      </c>
      <c r="D46" s="107">
        <v>14.7</v>
      </c>
      <c r="E46" s="88"/>
      <c r="F46" s="88"/>
      <c r="G46" s="88"/>
      <c r="H46" s="88"/>
      <c r="I46" s="94"/>
      <c r="J46" s="111"/>
      <c r="K46" s="89"/>
      <c r="L46" s="89"/>
      <c r="M46" s="89"/>
      <c r="N46" s="89"/>
      <c r="O46" s="89"/>
    </row>
    <row r="47" spans="1:15" s="72" customFormat="1" ht="34.5">
      <c r="A47" s="105">
        <f t="shared" si="1"/>
        <v>31</v>
      </c>
      <c r="B47" s="99" t="s">
        <v>382</v>
      </c>
      <c r="C47" s="95" t="s">
        <v>19</v>
      </c>
      <c r="D47" s="107">
        <v>4.9000000000000004</v>
      </c>
      <c r="E47" s="88"/>
      <c r="F47" s="88"/>
      <c r="G47" s="88"/>
      <c r="H47" s="88"/>
      <c r="I47" s="94"/>
      <c r="J47" s="111"/>
      <c r="K47" s="89"/>
      <c r="L47" s="89"/>
      <c r="M47" s="89"/>
      <c r="N47" s="89"/>
      <c r="O47" s="89"/>
    </row>
    <row r="48" spans="1:15" s="72" customFormat="1" ht="11.5">
      <c r="A48" s="105">
        <f t="shared" si="1"/>
        <v>32</v>
      </c>
      <c r="B48" s="99" t="s">
        <v>383</v>
      </c>
      <c r="C48" s="95" t="s">
        <v>19</v>
      </c>
      <c r="D48" s="107">
        <v>4.9000000000000004</v>
      </c>
      <c r="E48" s="87"/>
      <c r="F48" s="88"/>
      <c r="G48" s="88"/>
      <c r="H48" s="89"/>
      <c r="I48" s="90"/>
      <c r="J48" s="111"/>
      <c r="K48" s="89"/>
      <c r="L48" s="89"/>
      <c r="M48" s="89"/>
      <c r="N48" s="89"/>
      <c r="O48" s="89"/>
    </row>
    <row r="49" spans="1:15" s="72" customFormat="1" ht="34.5">
      <c r="A49" s="105">
        <f t="shared" si="1"/>
        <v>33</v>
      </c>
      <c r="B49" s="99" t="s">
        <v>384</v>
      </c>
      <c r="C49" s="95" t="s">
        <v>19</v>
      </c>
      <c r="D49" s="107">
        <v>4.9000000000000004</v>
      </c>
      <c r="E49" s="87"/>
      <c r="F49" s="88"/>
      <c r="G49" s="88"/>
      <c r="H49" s="89"/>
      <c r="I49" s="90"/>
      <c r="J49" s="111"/>
      <c r="K49" s="89"/>
      <c r="L49" s="89"/>
      <c r="M49" s="89"/>
      <c r="N49" s="89"/>
      <c r="O49" s="89"/>
    </row>
    <row r="50" spans="1:15" s="72" customFormat="1" ht="23">
      <c r="A50" s="105">
        <f t="shared" si="1"/>
        <v>34</v>
      </c>
      <c r="B50" s="99" t="s">
        <v>331</v>
      </c>
      <c r="C50" s="95" t="s">
        <v>25</v>
      </c>
      <c r="D50" s="107">
        <v>1</v>
      </c>
      <c r="E50" s="87"/>
      <c r="F50" s="88"/>
      <c r="G50" s="88"/>
      <c r="H50" s="89"/>
      <c r="I50" s="90"/>
      <c r="J50" s="111"/>
      <c r="K50" s="89"/>
      <c r="L50" s="89"/>
      <c r="M50" s="89"/>
      <c r="N50" s="89"/>
      <c r="O50" s="89"/>
    </row>
    <row r="51" spans="1:15" s="72" customFormat="1" ht="11.5">
      <c r="A51" s="248" t="s">
        <v>334</v>
      </c>
      <c r="B51" s="248"/>
      <c r="C51" s="248"/>
      <c r="D51" s="248"/>
      <c r="E51" s="248"/>
      <c r="F51" s="248"/>
      <c r="G51" s="248"/>
      <c r="H51" s="248"/>
      <c r="I51" s="248"/>
      <c r="J51" s="248"/>
      <c r="K51" s="248"/>
      <c r="L51" s="248"/>
      <c r="M51" s="248"/>
      <c r="N51" s="248"/>
      <c r="O51" s="249"/>
    </row>
    <row r="52" spans="1:15" s="72" customFormat="1" ht="12" customHeight="1">
      <c r="A52" s="240" t="s">
        <v>337</v>
      </c>
      <c r="B52" s="241"/>
      <c r="C52" s="241"/>
      <c r="D52" s="241"/>
      <c r="E52" s="241"/>
      <c r="F52" s="241"/>
      <c r="G52" s="241"/>
      <c r="H52" s="241"/>
      <c r="I52" s="241"/>
      <c r="J52" s="241"/>
      <c r="K52" s="241"/>
      <c r="L52" s="241"/>
      <c r="M52" s="241"/>
      <c r="N52" s="241"/>
      <c r="O52" s="242"/>
    </row>
    <row r="53" spans="1:15" s="72" customFormat="1" ht="69">
      <c r="A53" s="105">
        <f>A50+1</f>
        <v>35</v>
      </c>
      <c r="B53" s="106" t="s">
        <v>376</v>
      </c>
      <c r="C53" s="95" t="s">
        <v>94</v>
      </c>
      <c r="D53" s="114">
        <v>10.8</v>
      </c>
      <c r="E53" s="87"/>
      <c r="F53" s="87"/>
      <c r="G53" s="88"/>
      <c r="H53" s="89"/>
      <c r="I53" s="90"/>
      <c r="J53" s="111"/>
      <c r="K53" s="89"/>
      <c r="L53" s="89"/>
      <c r="M53" s="89"/>
      <c r="N53" s="89"/>
      <c r="O53" s="89"/>
    </row>
    <row r="54" spans="1:15" s="72" customFormat="1" ht="11.5">
      <c r="A54" s="240" t="s">
        <v>338</v>
      </c>
      <c r="B54" s="241"/>
      <c r="C54" s="241"/>
      <c r="D54" s="241"/>
      <c r="E54" s="241"/>
      <c r="F54" s="241"/>
      <c r="G54" s="241"/>
      <c r="H54" s="241"/>
      <c r="I54" s="241"/>
      <c r="J54" s="241"/>
      <c r="K54" s="241"/>
      <c r="L54" s="241"/>
      <c r="M54" s="241"/>
      <c r="N54" s="241"/>
      <c r="O54" s="242"/>
    </row>
    <row r="55" spans="1:15" s="72" customFormat="1" ht="115">
      <c r="A55" s="105">
        <f>A53+1</f>
        <v>36</v>
      </c>
      <c r="B55" s="106" t="s">
        <v>339</v>
      </c>
      <c r="C55" s="95" t="s">
        <v>25</v>
      </c>
      <c r="D55" s="114">
        <v>1</v>
      </c>
      <c r="E55" s="87"/>
      <c r="F55" s="88"/>
      <c r="G55" s="88"/>
      <c r="H55" s="89"/>
      <c r="I55" s="90"/>
      <c r="J55" s="111"/>
      <c r="K55" s="89"/>
      <c r="L55" s="89"/>
      <c r="M55" s="89"/>
      <c r="N55" s="89"/>
      <c r="O55" s="89"/>
    </row>
    <row r="56" spans="1:15" s="72" customFormat="1" ht="46">
      <c r="A56" s="105">
        <f t="shared" ref="A56:A62" si="2">A55+1</f>
        <v>37</v>
      </c>
      <c r="B56" s="106" t="s">
        <v>86</v>
      </c>
      <c r="C56" s="95" t="s">
        <v>25</v>
      </c>
      <c r="D56" s="114">
        <v>1</v>
      </c>
      <c r="E56" s="88"/>
      <c r="F56" s="88"/>
      <c r="G56" s="88"/>
      <c r="H56" s="88"/>
      <c r="I56" s="94"/>
      <c r="J56" s="111"/>
      <c r="K56" s="89"/>
      <c r="L56" s="89"/>
      <c r="M56" s="89"/>
      <c r="N56" s="89"/>
      <c r="O56" s="89"/>
    </row>
    <row r="57" spans="1:15" s="72" customFormat="1" ht="34.5">
      <c r="A57" s="105">
        <f t="shared" si="2"/>
        <v>38</v>
      </c>
      <c r="B57" s="106" t="s">
        <v>340</v>
      </c>
      <c r="C57" s="95" t="s">
        <v>25</v>
      </c>
      <c r="D57" s="114">
        <v>1</v>
      </c>
      <c r="E57" s="87"/>
      <c r="F57" s="88"/>
      <c r="G57" s="88"/>
      <c r="H57" s="89"/>
      <c r="I57" s="90"/>
      <c r="J57" s="111"/>
      <c r="K57" s="89"/>
      <c r="L57" s="89"/>
      <c r="M57" s="89"/>
      <c r="N57" s="89"/>
      <c r="O57" s="89"/>
    </row>
    <row r="58" spans="1:15" s="72" customFormat="1" ht="34.5">
      <c r="A58" s="105">
        <f t="shared" si="2"/>
        <v>39</v>
      </c>
      <c r="B58" s="100" t="s">
        <v>341</v>
      </c>
      <c r="C58" s="95" t="s">
        <v>25</v>
      </c>
      <c r="D58" s="114">
        <v>1</v>
      </c>
      <c r="E58" s="87"/>
      <c r="F58" s="87"/>
      <c r="G58" s="88"/>
      <c r="H58" s="89"/>
      <c r="I58" s="90"/>
      <c r="J58" s="111"/>
      <c r="K58" s="89"/>
      <c r="L58" s="89"/>
      <c r="M58" s="89"/>
      <c r="N58" s="89"/>
      <c r="O58" s="89"/>
    </row>
    <row r="59" spans="1:15" s="72" customFormat="1" ht="46">
      <c r="A59" s="105">
        <f t="shared" si="2"/>
        <v>40</v>
      </c>
      <c r="B59" s="100" t="s">
        <v>385</v>
      </c>
      <c r="C59" s="95" t="s">
        <v>94</v>
      </c>
      <c r="D59" s="114">
        <v>0.60288000000000008</v>
      </c>
      <c r="E59" s="87"/>
      <c r="F59" s="87"/>
      <c r="G59" s="88"/>
      <c r="H59" s="89"/>
      <c r="I59" s="90"/>
      <c r="J59" s="111"/>
      <c r="K59" s="89"/>
      <c r="L59" s="89"/>
      <c r="M59" s="89"/>
      <c r="N59" s="89"/>
      <c r="O59" s="89"/>
    </row>
    <row r="60" spans="1:15" s="72" customFormat="1" ht="69">
      <c r="A60" s="105">
        <f t="shared" si="2"/>
        <v>41</v>
      </c>
      <c r="B60" s="100" t="s">
        <v>342</v>
      </c>
      <c r="C60" s="95" t="s">
        <v>25</v>
      </c>
      <c r="D60" s="114">
        <v>1</v>
      </c>
      <c r="E60" s="87"/>
      <c r="F60" s="87"/>
      <c r="G60" s="88"/>
      <c r="H60" s="89"/>
      <c r="I60" s="90"/>
      <c r="J60" s="111"/>
      <c r="K60" s="89"/>
      <c r="L60" s="89"/>
      <c r="M60" s="89"/>
      <c r="N60" s="89"/>
      <c r="O60" s="89"/>
    </row>
    <row r="61" spans="1:15" s="72" customFormat="1" ht="23">
      <c r="A61" s="105">
        <f t="shared" si="2"/>
        <v>42</v>
      </c>
      <c r="B61" s="100" t="s">
        <v>343</v>
      </c>
      <c r="C61" s="95" t="s">
        <v>25</v>
      </c>
      <c r="D61" s="114">
        <v>1</v>
      </c>
      <c r="E61" s="87"/>
      <c r="F61" s="87"/>
      <c r="G61" s="88"/>
      <c r="H61" s="89"/>
      <c r="I61" s="90"/>
      <c r="J61" s="111"/>
      <c r="K61" s="89"/>
      <c r="L61" s="89"/>
      <c r="M61" s="89"/>
      <c r="N61" s="89"/>
      <c r="O61" s="89"/>
    </row>
    <row r="62" spans="1:15" s="72" customFormat="1" ht="13.5">
      <c r="A62" s="105">
        <f t="shared" si="2"/>
        <v>43</v>
      </c>
      <c r="B62" s="100" t="s">
        <v>344</v>
      </c>
      <c r="C62" s="95" t="s">
        <v>96</v>
      </c>
      <c r="D62" s="114">
        <v>15</v>
      </c>
      <c r="E62" s="87"/>
      <c r="F62" s="87"/>
      <c r="G62" s="88"/>
      <c r="H62" s="89"/>
      <c r="I62" s="90"/>
      <c r="J62" s="111"/>
      <c r="K62" s="89"/>
      <c r="L62" s="89"/>
      <c r="M62" s="89"/>
      <c r="N62" s="89"/>
      <c r="O62" s="89"/>
    </row>
    <row r="63" spans="1:15" s="72" customFormat="1" ht="12" customHeight="1">
      <c r="A63" s="248" t="s">
        <v>345</v>
      </c>
      <c r="B63" s="248"/>
      <c r="C63" s="248"/>
      <c r="D63" s="248"/>
      <c r="E63" s="248"/>
      <c r="F63" s="248"/>
      <c r="G63" s="248"/>
      <c r="H63" s="248"/>
      <c r="I63" s="248"/>
      <c r="J63" s="248"/>
      <c r="K63" s="248"/>
      <c r="L63" s="248"/>
      <c r="M63" s="248"/>
      <c r="N63" s="248"/>
      <c r="O63" s="249"/>
    </row>
    <row r="64" spans="1:15" s="72" customFormat="1" ht="80.5">
      <c r="A64" s="105">
        <f>A62+1</f>
        <v>44</v>
      </c>
      <c r="B64" s="100" t="s">
        <v>118</v>
      </c>
      <c r="C64" s="91" t="s">
        <v>19</v>
      </c>
      <c r="D64" s="74">
        <v>198</v>
      </c>
      <c r="E64" s="87"/>
      <c r="F64" s="87"/>
      <c r="G64" s="88"/>
      <c r="H64" s="89"/>
      <c r="I64" s="90"/>
      <c r="J64" s="111"/>
      <c r="K64" s="89"/>
      <c r="L64" s="89"/>
      <c r="M64" s="89"/>
      <c r="N64" s="89"/>
      <c r="O64" s="89"/>
    </row>
    <row r="65" spans="1:15" s="72" customFormat="1" ht="80.5">
      <c r="A65" s="105">
        <f>A64+1</f>
        <v>45</v>
      </c>
      <c r="B65" s="100" t="s">
        <v>119</v>
      </c>
      <c r="C65" s="91" t="s">
        <v>19</v>
      </c>
      <c r="D65" s="74">
        <v>45</v>
      </c>
      <c r="E65" s="87"/>
      <c r="F65" s="87"/>
      <c r="G65" s="88"/>
      <c r="H65" s="89"/>
      <c r="I65" s="90"/>
      <c r="J65" s="111"/>
      <c r="K65" s="89"/>
      <c r="L65" s="89"/>
      <c r="M65" s="89"/>
      <c r="N65" s="89"/>
      <c r="O65" s="89"/>
    </row>
    <row r="66" spans="1:15" s="72" customFormat="1" ht="103.5">
      <c r="A66" s="105">
        <f t="shared" ref="A66:A74" si="3">A65+1</f>
        <v>46</v>
      </c>
      <c r="B66" s="100" t="s">
        <v>386</v>
      </c>
      <c r="C66" s="91" t="s">
        <v>25</v>
      </c>
      <c r="D66" s="74">
        <v>5</v>
      </c>
      <c r="E66" s="87"/>
      <c r="F66" s="87"/>
      <c r="G66" s="88"/>
      <c r="H66" s="89"/>
      <c r="I66" s="90"/>
      <c r="J66" s="111"/>
      <c r="K66" s="89"/>
      <c r="L66" s="89"/>
      <c r="M66" s="89"/>
      <c r="N66" s="89"/>
      <c r="O66" s="89"/>
    </row>
    <row r="67" spans="1:15" s="72" customFormat="1" ht="103.5">
      <c r="A67" s="105">
        <f t="shared" si="3"/>
        <v>47</v>
      </c>
      <c r="B67" s="100" t="s">
        <v>387</v>
      </c>
      <c r="C67" s="91" t="s">
        <v>25</v>
      </c>
      <c r="D67" s="74">
        <v>1</v>
      </c>
      <c r="E67" s="87"/>
      <c r="F67" s="87"/>
      <c r="G67" s="88"/>
      <c r="H67" s="89"/>
      <c r="I67" s="90"/>
      <c r="J67" s="111"/>
      <c r="K67" s="89"/>
      <c r="L67" s="89"/>
      <c r="M67" s="89"/>
      <c r="N67" s="89"/>
      <c r="O67" s="89"/>
    </row>
    <row r="68" spans="1:15" s="72" customFormat="1" ht="80.5">
      <c r="A68" s="105">
        <f t="shared" si="3"/>
        <v>48</v>
      </c>
      <c r="B68" s="100" t="s">
        <v>388</v>
      </c>
      <c r="C68" s="91" t="s">
        <v>25</v>
      </c>
      <c r="D68" s="74">
        <v>1</v>
      </c>
      <c r="E68" s="87"/>
      <c r="F68" s="87"/>
      <c r="G68" s="88"/>
      <c r="H68" s="89"/>
      <c r="I68" s="90"/>
      <c r="J68" s="111"/>
      <c r="K68" s="89"/>
      <c r="L68" s="89"/>
      <c r="M68" s="89"/>
      <c r="N68" s="89"/>
      <c r="O68" s="89"/>
    </row>
    <row r="69" spans="1:15" s="72" customFormat="1" ht="80.5">
      <c r="A69" s="105">
        <f t="shared" si="3"/>
        <v>49</v>
      </c>
      <c r="B69" s="100" t="s">
        <v>389</v>
      </c>
      <c r="C69" s="91" t="s">
        <v>25</v>
      </c>
      <c r="D69" s="74">
        <v>4</v>
      </c>
      <c r="E69" s="87"/>
      <c r="F69" s="87"/>
      <c r="G69" s="88"/>
      <c r="H69" s="89"/>
      <c r="I69" s="90"/>
      <c r="J69" s="111"/>
      <c r="K69" s="89"/>
      <c r="L69" s="89"/>
      <c r="M69" s="89"/>
      <c r="N69" s="89"/>
      <c r="O69" s="89"/>
    </row>
    <row r="70" spans="1:15" s="72" customFormat="1" ht="80.5">
      <c r="A70" s="105">
        <f t="shared" si="3"/>
        <v>50</v>
      </c>
      <c r="B70" s="86" t="s">
        <v>390</v>
      </c>
      <c r="C70" s="91" t="s">
        <v>25</v>
      </c>
      <c r="D70" s="74">
        <v>2</v>
      </c>
      <c r="E70" s="87"/>
      <c r="F70" s="87"/>
      <c r="G70" s="88"/>
      <c r="H70" s="89"/>
      <c r="I70" s="90"/>
      <c r="J70" s="111"/>
      <c r="K70" s="89"/>
      <c r="L70" s="89"/>
      <c r="M70" s="89"/>
      <c r="N70" s="89"/>
      <c r="O70" s="89"/>
    </row>
    <row r="71" spans="1:15" s="72" customFormat="1" ht="92">
      <c r="A71" s="105">
        <f t="shared" si="3"/>
        <v>51</v>
      </c>
      <c r="B71" s="86" t="s">
        <v>391</v>
      </c>
      <c r="C71" s="91" t="s">
        <v>25</v>
      </c>
      <c r="D71" s="74">
        <v>1</v>
      </c>
      <c r="E71" s="87"/>
      <c r="F71" s="87"/>
      <c r="G71" s="88"/>
      <c r="H71" s="89"/>
      <c r="I71" s="90"/>
      <c r="J71" s="111"/>
      <c r="K71" s="89"/>
      <c r="L71" s="89"/>
      <c r="M71" s="89"/>
      <c r="N71" s="89"/>
      <c r="O71" s="89"/>
    </row>
    <row r="72" spans="1:15" s="72" customFormat="1" ht="92">
      <c r="A72" s="105">
        <f t="shared" si="3"/>
        <v>52</v>
      </c>
      <c r="B72" s="115" t="s">
        <v>392</v>
      </c>
      <c r="C72" s="95" t="s">
        <v>25</v>
      </c>
      <c r="D72" s="114">
        <v>1</v>
      </c>
      <c r="E72" s="87"/>
      <c r="F72" s="87"/>
      <c r="G72" s="88"/>
      <c r="H72" s="89"/>
      <c r="I72" s="90"/>
      <c r="J72" s="111"/>
      <c r="K72" s="89"/>
      <c r="L72" s="89"/>
      <c r="M72" s="89"/>
      <c r="N72" s="89"/>
      <c r="O72" s="89"/>
    </row>
    <row r="73" spans="1:15" s="72" customFormat="1" ht="46">
      <c r="A73" s="105">
        <f t="shared" si="3"/>
        <v>53</v>
      </c>
      <c r="B73" s="115" t="s">
        <v>120</v>
      </c>
      <c r="C73" s="95" t="s">
        <v>19</v>
      </c>
      <c r="D73" s="114">
        <v>118.50000000000003</v>
      </c>
      <c r="E73" s="87"/>
      <c r="F73" s="88"/>
      <c r="G73" s="88"/>
      <c r="H73" s="89"/>
      <c r="I73" s="90"/>
      <c r="J73" s="111"/>
      <c r="K73" s="89"/>
      <c r="L73" s="89"/>
      <c r="M73" s="89"/>
      <c r="N73" s="89"/>
      <c r="O73" s="89"/>
    </row>
    <row r="74" spans="1:15" s="72" customFormat="1" ht="46">
      <c r="A74" s="105">
        <f t="shared" si="3"/>
        <v>54</v>
      </c>
      <c r="B74" s="115" t="s">
        <v>121</v>
      </c>
      <c r="C74" s="95" t="s">
        <v>19</v>
      </c>
      <c r="D74" s="114">
        <v>120.89999999999999</v>
      </c>
      <c r="E74" s="87"/>
      <c r="F74" s="88"/>
      <c r="G74" s="88"/>
      <c r="H74" s="89"/>
      <c r="I74" s="90"/>
      <c r="J74" s="111"/>
      <c r="K74" s="89"/>
      <c r="L74" s="89"/>
      <c r="M74" s="89"/>
      <c r="N74" s="89"/>
      <c r="O74" s="89"/>
    </row>
    <row r="75" spans="1:15" s="72" customFormat="1" ht="46">
      <c r="A75" s="105">
        <f>A74+1</f>
        <v>55</v>
      </c>
      <c r="B75" s="115" t="s">
        <v>348</v>
      </c>
      <c r="C75" s="95" t="s">
        <v>19</v>
      </c>
      <c r="D75" s="114">
        <v>3.6</v>
      </c>
      <c r="E75" s="87"/>
      <c r="F75" s="88"/>
      <c r="G75" s="88"/>
      <c r="H75" s="89"/>
      <c r="I75" s="90"/>
      <c r="J75" s="111"/>
      <c r="K75" s="89"/>
      <c r="L75" s="89"/>
      <c r="M75" s="89"/>
      <c r="N75" s="89"/>
      <c r="O75" s="89"/>
    </row>
    <row r="76" spans="1:15" s="72" customFormat="1" ht="34.5">
      <c r="A76" s="105">
        <f t="shared" ref="A76:A81" si="4">A75+1</f>
        <v>56</v>
      </c>
      <c r="B76" s="115" t="s">
        <v>349</v>
      </c>
      <c r="C76" s="95" t="s">
        <v>19</v>
      </c>
      <c r="D76" s="114">
        <v>118.50000000000003</v>
      </c>
      <c r="E76" s="120"/>
      <c r="F76" s="120"/>
      <c r="G76" s="88"/>
      <c r="H76" s="120"/>
      <c r="I76" s="98"/>
      <c r="J76" s="111"/>
      <c r="K76" s="89"/>
      <c r="L76" s="89"/>
      <c r="M76" s="89"/>
      <c r="N76" s="89"/>
      <c r="O76" s="89"/>
    </row>
    <row r="77" spans="1:15" s="72" customFormat="1" ht="34.5">
      <c r="A77" s="105">
        <f t="shared" si="4"/>
        <v>57</v>
      </c>
      <c r="B77" s="115" t="s">
        <v>350</v>
      </c>
      <c r="C77" s="95" t="s">
        <v>19</v>
      </c>
      <c r="D77" s="114">
        <v>120.89999999999999</v>
      </c>
      <c r="E77" s="120"/>
      <c r="F77" s="120"/>
      <c r="G77" s="88"/>
      <c r="H77" s="120"/>
      <c r="I77" s="98"/>
      <c r="J77" s="111"/>
      <c r="K77" s="89"/>
      <c r="L77" s="89"/>
      <c r="M77" s="89"/>
      <c r="N77" s="89"/>
      <c r="O77" s="89"/>
    </row>
    <row r="78" spans="1:15" s="72" customFormat="1" ht="34.5">
      <c r="A78" s="105">
        <f>A77+1</f>
        <v>58</v>
      </c>
      <c r="B78" s="99" t="s">
        <v>351</v>
      </c>
      <c r="C78" s="95" t="s">
        <v>19</v>
      </c>
      <c r="D78" s="114">
        <v>3.6</v>
      </c>
      <c r="E78" s="120"/>
      <c r="F78" s="120"/>
      <c r="G78" s="88"/>
      <c r="H78" s="120"/>
      <c r="I78" s="98"/>
      <c r="J78" s="111"/>
      <c r="K78" s="89"/>
      <c r="L78" s="89"/>
      <c r="M78" s="89"/>
      <c r="N78" s="89"/>
      <c r="O78" s="89"/>
    </row>
    <row r="79" spans="1:15" s="72" customFormat="1" ht="57.5">
      <c r="A79" s="105">
        <f t="shared" si="4"/>
        <v>59</v>
      </c>
      <c r="B79" s="115" t="s">
        <v>393</v>
      </c>
      <c r="C79" s="95" t="s">
        <v>19</v>
      </c>
      <c r="D79" s="114">
        <v>120.89999999999999</v>
      </c>
      <c r="E79" s="87"/>
      <c r="F79" s="87"/>
      <c r="G79" s="88"/>
      <c r="H79" s="89"/>
      <c r="I79" s="90"/>
      <c r="J79" s="111"/>
      <c r="K79" s="89"/>
      <c r="L79" s="89"/>
      <c r="M79" s="89"/>
      <c r="N79" s="89"/>
      <c r="O79" s="89"/>
    </row>
    <row r="80" spans="1:15" s="72" customFormat="1" ht="57.5">
      <c r="A80" s="105">
        <f t="shared" si="4"/>
        <v>60</v>
      </c>
      <c r="B80" s="99" t="s">
        <v>394</v>
      </c>
      <c r="C80" s="95" t="s">
        <v>19</v>
      </c>
      <c r="D80" s="114">
        <v>3.6</v>
      </c>
      <c r="E80" s="87"/>
      <c r="F80" s="87"/>
      <c r="G80" s="88"/>
      <c r="H80" s="89"/>
      <c r="I80" s="90"/>
      <c r="J80" s="111"/>
      <c r="K80" s="89"/>
      <c r="L80" s="89"/>
      <c r="M80" s="89"/>
      <c r="N80" s="89"/>
      <c r="O80" s="89"/>
    </row>
    <row r="81" spans="1:15" s="72" customFormat="1" ht="34.5">
      <c r="A81" s="105">
        <f t="shared" si="4"/>
        <v>61</v>
      </c>
      <c r="B81" s="99" t="s">
        <v>330</v>
      </c>
      <c r="C81" s="95" t="s">
        <v>94</v>
      </c>
      <c r="D81" s="114">
        <v>642.79999999999995</v>
      </c>
      <c r="E81" s="88"/>
      <c r="F81" s="88"/>
      <c r="G81" s="88"/>
      <c r="H81" s="88"/>
      <c r="I81" s="94"/>
      <c r="J81" s="111"/>
      <c r="K81" s="89"/>
      <c r="L81" s="89"/>
      <c r="M81" s="89"/>
      <c r="N81" s="89"/>
      <c r="O81" s="89"/>
    </row>
    <row r="82" spans="1:15" s="72" customFormat="1" ht="34.5">
      <c r="A82" s="105">
        <f t="shared" ref="A82:A87" si="5">A81+1</f>
        <v>62</v>
      </c>
      <c r="B82" s="115" t="s">
        <v>352</v>
      </c>
      <c r="C82" s="95" t="s">
        <v>19</v>
      </c>
      <c r="D82" s="114">
        <v>243</v>
      </c>
      <c r="E82" s="88"/>
      <c r="F82" s="88"/>
      <c r="G82" s="88"/>
      <c r="H82" s="88"/>
      <c r="I82" s="94"/>
      <c r="J82" s="111"/>
      <c r="K82" s="89"/>
      <c r="L82" s="89"/>
      <c r="M82" s="89"/>
      <c r="N82" s="89"/>
      <c r="O82" s="89"/>
    </row>
    <row r="83" spans="1:15" s="72" customFormat="1" ht="23">
      <c r="A83" s="105">
        <f t="shared" si="5"/>
        <v>63</v>
      </c>
      <c r="B83" s="99" t="s">
        <v>353</v>
      </c>
      <c r="C83" s="95" t="s">
        <v>87</v>
      </c>
      <c r="D83" s="114">
        <v>9</v>
      </c>
      <c r="E83" s="88"/>
      <c r="F83" s="88"/>
      <c r="G83" s="88"/>
      <c r="H83" s="88"/>
      <c r="I83" s="94"/>
      <c r="J83" s="111"/>
      <c r="K83" s="89"/>
      <c r="L83" s="89"/>
      <c r="M83" s="89"/>
      <c r="N83" s="89"/>
      <c r="O83" s="89"/>
    </row>
    <row r="84" spans="1:15" s="72" customFormat="1" ht="34.5">
      <c r="A84" s="105">
        <f t="shared" si="5"/>
        <v>64</v>
      </c>
      <c r="B84" s="99" t="s">
        <v>113</v>
      </c>
      <c r="C84" s="95" t="s">
        <v>19</v>
      </c>
      <c r="D84" s="114">
        <v>243</v>
      </c>
      <c r="E84" s="87"/>
      <c r="F84" s="87"/>
      <c r="G84" s="88"/>
      <c r="H84" s="89"/>
      <c r="I84" s="90"/>
      <c r="J84" s="111"/>
      <c r="K84" s="89"/>
      <c r="L84" s="89"/>
      <c r="M84" s="89"/>
      <c r="N84" s="89"/>
      <c r="O84" s="89"/>
    </row>
    <row r="85" spans="1:15" s="72" customFormat="1" ht="23">
      <c r="A85" s="105">
        <f t="shared" si="5"/>
        <v>65</v>
      </c>
      <c r="B85" s="99" t="s">
        <v>122</v>
      </c>
      <c r="C85" s="95" t="s">
        <v>19</v>
      </c>
      <c r="D85" s="114">
        <v>243</v>
      </c>
      <c r="E85" s="87"/>
      <c r="F85" s="88"/>
      <c r="G85" s="88"/>
      <c r="H85" s="89"/>
      <c r="I85" s="90"/>
      <c r="J85" s="111"/>
      <c r="K85" s="89"/>
      <c r="L85" s="89"/>
      <c r="M85" s="89"/>
      <c r="N85" s="89"/>
      <c r="O85" s="89"/>
    </row>
    <row r="86" spans="1:15" s="72" customFormat="1" ht="11.5">
      <c r="A86" s="105">
        <f t="shared" si="5"/>
        <v>66</v>
      </c>
      <c r="B86" s="99" t="s">
        <v>101</v>
      </c>
      <c r="C86" s="95" t="s">
        <v>19</v>
      </c>
      <c r="D86" s="114">
        <v>243</v>
      </c>
      <c r="E86" s="87"/>
      <c r="F86" s="88"/>
      <c r="G86" s="88"/>
      <c r="H86" s="89"/>
      <c r="I86" s="90"/>
      <c r="J86" s="111"/>
      <c r="K86" s="89"/>
      <c r="L86" s="89"/>
      <c r="M86" s="89"/>
      <c r="N86" s="89"/>
      <c r="O86" s="89"/>
    </row>
    <row r="87" spans="1:15" s="72" customFormat="1" ht="23">
      <c r="A87" s="105">
        <f t="shared" si="5"/>
        <v>67</v>
      </c>
      <c r="B87" s="99" t="s">
        <v>331</v>
      </c>
      <c r="C87" s="95" t="s">
        <v>25</v>
      </c>
      <c r="D87" s="114">
        <v>1</v>
      </c>
      <c r="E87" s="87"/>
      <c r="F87" s="88"/>
      <c r="G87" s="88"/>
      <c r="H87" s="89"/>
      <c r="I87" s="90"/>
      <c r="J87" s="111"/>
      <c r="K87" s="89"/>
      <c r="L87" s="89"/>
      <c r="M87" s="89"/>
      <c r="N87" s="89"/>
      <c r="O87" s="89"/>
    </row>
    <row r="88" spans="1:15" s="72" customFormat="1" ht="11.5">
      <c r="A88" s="226" t="s">
        <v>354</v>
      </c>
      <c r="B88" s="226"/>
      <c r="C88" s="226"/>
      <c r="D88" s="226"/>
      <c r="E88" s="226"/>
      <c r="F88" s="226"/>
      <c r="G88" s="226"/>
      <c r="H88" s="226"/>
      <c r="I88" s="226"/>
      <c r="J88" s="226"/>
      <c r="K88" s="226"/>
      <c r="L88" s="226"/>
      <c r="M88" s="226"/>
      <c r="N88" s="226"/>
      <c r="O88" s="226"/>
    </row>
    <row r="89" spans="1:15" s="72" customFormat="1" ht="149.5">
      <c r="A89" s="105">
        <f>A87+1</f>
        <v>68</v>
      </c>
      <c r="B89" s="99" t="s">
        <v>355</v>
      </c>
      <c r="C89" s="95" t="s">
        <v>25</v>
      </c>
      <c r="D89" s="107">
        <v>1</v>
      </c>
      <c r="E89" s="88"/>
      <c r="F89" s="88"/>
      <c r="G89" s="88"/>
      <c r="H89" s="88"/>
      <c r="I89" s="94"/>
      <c r="J89" s="111"/>
      <c r="K89" s="89"/>
      <c r="L89" s="89"/>
      <c r="M89" s="89"/>
      <c r="N89" s="89"/>
      <c r="O89" s="89"/>
    </row>
    <row r="90" spans="1:15" s="72" customFormat="1" ht="23">
      <c r="A90" s="105">
        <f t="shared" ref="A90:A110" si="6">A89+1</f>
        <v>69</v>
      </c>
      <c r="B90" s="99" t="s">
        <v>356</v>
      </c>
      <c r="C90" s="95" t="s">
        <v>94</v>
      </c>
      <c r="D90" s="107">
        <v>15</v>
      </c>
      <c r="E90" s="87"/>
      <c r="F90" s="88"/>
      <c r="G90" s="88"/>
      <c r="H90" s="89"/>
      <c r="I90" s="90"/>
      <c r="J90" s="111"/>
      <c r="K90" s="89"/>
      <c r="L90" s="89"/>
      <c r="M90" s="89"/>
      <c r="N90" s="89"/>
      <c r="O90" s="89"/>
    </row>
    <row r="91" spans="1:15" s="72" customFormat="1" ht="34.5">
      <c r="A91" s="105">
        <f t="shared" si="6"/>
        <v>70</v>
      </c>
      <c r="B91" s="99" t="s">
        <v>357</v>
      </c>
      <c r="C91" s="95" t="s">
        <v>94</v>
      </c>
      <c r="D91" s="107">
        <v>0.92</v>
      </c>
      <c r="E91" s="120"/>
      <c r="F91" s="120"/>
      <c r="G91" s="88"/>
      <c r="H91" s="120"/>
      <c r="I91" s="98"/>
      <c r="J91" s="111"/>
      <c r="K91" s="89"/>
      <c r="L91" s="89"/>
      <c r="M91" s="89"/>
      <c r="N91" s="89"/>
      <c r="O91" s="89"/>
    </row>
    <row r="92" spans="1:15" s="72" customFormat="1" ht="34.5">
      <c r="A92" s="105">
        <f t="shared" si="6"/>
        <v>71</v>
      </c>
      <c r="B92" s="99" t="s">
        <v>396</v>
      </c>
      <c r="C92" s="95" t="s">
        <v>94</v>
      </c>
      <c r="D92" s="107">
        <v>5.5</v>
      </c>
      <c r="E92" s="88"/>
      <c r="F92" s="88"/>
      <c r="G92" s="88"/>
      <c r="H92" s="88"/>
      <c r="I92" s="90"/>
      <c r="J92" s="111"/>
      <c r="K92" s="89"/>
      <c r="L92" s="89"/>
      <c r="M92" s="89"/>
      <c r="N92" s="89"/>
      <c r="O92" s="89"/>
    </row>
    <row r="93" spans="1:15" s="72" customFormat="1" ht="11.5">
      <c r="A93" s="250" t="s">
        <v>358</v>
      </c>
      <c r="B93" s="251"/>
      <c r="C93" s="251"/>
      <c r="D93" s="251"/>
      <c r="E93" s="251"/>
      <c r="F93" s="251"/>
      <c r="G93" s="251"/>
      <c r="H93" s="251"/>
      <c r="I93" s="251"/>
      <c r="J93" s="251"/>
      <c r="K93" s="251"/>
      <c r="L93" s="251"/>
      <c r="M93" s="251"/>
      <c r="N93" s="251"/>
      <c r="O93" s="252"/>
    </row>
    <row r="94" spans="1:15" s="72" customFormat="1" ht="23">
      <c r="A94" s="127">
        <f>A92+1</f>
        <v>72</v>
      </c>
      <c r="B94" s="126" t="s">
        <v>395</v>
      </c>
      <c r="C94" s="125" t="s">
        <v>25</v>
      </c>
      <c r="D94" s="124">
        <v>1</v>
      </c>
      <c r="E94" s="134"/>
      <c r="F94" s="134"/>
      <c r="G94" s="133"/>
      <c r="H94" s="135"/>
      <c r="I94" s="132"/>
      <c r="J94" s="123"/>
      <c r="K94" s="135"/>
      <c r="L94" s="135"/>
      <c r="M94" s="135"/>
      <c r="N94" s="135"/>
      <c r="O94" s="135"/>
    </row>
    <row r="95" spans="1:15" s="72" customFormat="1" ht="11.5">
      <c r="A95" s="250" t="s">
        <v>359</v>
      </c>
      <c r="B95" s="251"/>
      <c r="C95" s="251"/>
      <c r="D95" s="251"/>
      <c r="E95" s="251"/>
      <c r="F95" s="251"/>
      <c r="G95" s="251"/>
      <c r="H95" s="251"/>
      <c r="I95" s="251"/>
      <c r="J95" s="251"/>
      <c r="K95" s="251"/>
      <c r="L95" s="251"/>
      <c r="M95" s="251"/>
      <c r="N95" s="251"/>
      <c r="O95" s="252"/>
    </row>
    <row r="96" spans="1:15" s="72" customFormat="1" ht="23">
      <c r="A96" s="127">
        <f>A94+1</f>
        <v>73</v>
      </c>
      <c r="B96" s="126" t="s">
        <v>395</v>
      </c>
      <c r="C96" s="125" t="s">
        <v>25</v>
      </c>
      <c r="D96" s="124">
        <v>1</v>
      </c>
      <c r="E96" s="134"/>
      <c r="F96" s="134"/>
      <c r="G96" s="133"/>
      <c r="H96" s="135"/>
      <c r="I96" s="132"/>
      <c r="J96" s="123"/>
      <c r="K96" s="135"/>
      <c r="L96" s="135"/>
      <c r="M96" s="135"/>
      <c r="N96" s="135"/>
      <c r="O96" s="135"/>
    </row>
    <row r="97" spans="1:15" s="72" customFormat="1" ht="11.5">
      <c r="A97" s="243" t="s">
        <v>334</v>
      </c>
      <c r="B97" s="244"/>
      <c r="C97" s="244"/>
      <c r="D97" s="244"/>
      <c r="E97" s="244"/>
      <c r="F97" s="244"/>
      <c r="G97" s="244"/>
      <c r="H97" s="244"/>
      <c r="I97" s="244"/>
      <c r="J97" s="244"/>
      <c r="K97" s="244"/>
      <c r="L97" s="244"/>
      <c r="M97" s="244"/>
      <c r="N97" s="244"/>
      <c r="O97" s="245"/>
    </row>
    <row r="98" spans="1:15" s="72" customFormat="1" ht="11.5">
      <c r="A98" s="243" t="s">
        <v>114</v>
      </c>
      <c r="B98" s="244"/>
      <c r="C98" s="244"/>
      <c r="D98" s="244"/>
      <c r="E98" s="244"/>
      <c r="F98" s="244"/>
      <c r="G98" s="244"/>
      <c r="H98" s="244"/>
      <c r="I98" s="244"/>
      <c r="J98" s="244"/>
      <c r="K98" s="244"/>
      <c r="L98" s="244"/>
      <c r="M98" s="244"/>
      <c r="N98" s="244"/>
      <c r="O98" s="245"/>
    </row>
    <row r="99" spans="1:15" s="72" customFormat="1" ht="80.5">
      <c r="A99" s="105">
        <f>A96+1</f>
        <v>74</v>
      </c>
      <c r="B99" s="99" t="s">
        <v>397</v>
      </c>
      <c r="C99" s="95" t="s">
        <v>94</v>
      </c>
      <c r="D99" s="107">
        <v>411</v>
      </c>
      <c r="E99" s="87"/>
      <c r="F99" s="87"/>
      <c r="G99" s="88"/>
      <c r="H99" s="89"/>
      <c r="I99" s="90"/>
      <c r="J99" s="111"/>
      <c r="K99" s="89"/>
      <c r="L99" s="89"/>
      <c r="M99" s="89"/>
      <c r="N99" s="89"/>
      <c r="O99" s="89"/>
    </row>
    <row r="100" spans="1:15" s="72" customFormat="1" ht="12" customHeight="1">
      <c r="A100" s="243" t="s">
        <v>103</v>
      </c>
      <c r="B100" s="244"/>
      <c r="C100" s="244"/>
      <c r="D100" s="244"/>
      <c r="E100" s="244"/>
      <c r="F100" s="244"/>
      <c r="G100" s="244"/>
      <c r="H100" s="244"/>
      <c r="I100" s="244"/>
      <c r="J100" s="244"/>
      <c r="K100" s="244"/>
      <c r="L100" s="244"/>
      <c r="M100" s="244"/>
      <c r="N100" s="244"/>
      <c r="O100" s="245"/>
    </row>
    <row r="101" spans="1:15" s="104" customFormat="1" ht="103.5">
      <c r="A101" s="117">
        <f>A99+1</f>
        <v>75</v>
      </c>
      <c r="B101" s="86" t="s">
        <v>398</v>
      </c>
      <c r="C101" s="91" t="s">
        <v>19</v>
      </c>
      <c r="D101" s="118">
        <v>313.39999999999998</v>
      </c>
      <c r="E101" s="88"/>
      <c r="F101" s="88"/>
      <c r="G101" s="88"/>
      <c r="H101" s="88"/>
      <c r="I101" s="94"/>
      <c r="J101" s="119"/>
      <c r="K101" s="89"/>
      <c r="L101" s="89"/>
      <c r="M101" s="89"/>
      <c r="N101" s="89"/>
      <c r="O101" s="89"/>
    </row>
    <row r="102" spans="1:15" s="72" customFormat="1" ht="46">
      <c r="A102" s="105">
        <f t="shared" si="6"/>
        <v>76</v>
      </c>
      <c r="B102" s="99" t="s">
        <v>104</v>
      </c>
      <c r="C102" s="95" t="s">
        <v>19</v>
      </c>
      <c r="D102" s="107">
        <v>313.39999999999998</v>
      </c>
      <c r="E102" s="87"/>
      <c r="F102" s="88"/>
      <c r="G102" s="88"/>
      <c r="H102" s="89"/>
      <c r="I102" s="90"/>
      <c r="J102" s="111"/>
      <c r="K102" s="89"/>
      <c r="L102" s="89"/>
      <c r="M102" s="89"/>
      <c r="N102" s="89"/>
      <c r="O102" s="89"/>
    </row>
    <row r="103" spans="1:15" s="72" customFormat="1" ht="23">
      <c r="A103" s="105">
        <f t="shared" si="6"/>
        <v>77</v>
      </c>
      <c r="B103" s="99" t="s">
        <v>360</v>
      </c>
      <c r="C103" s="95" t="s">
        <v>19</v>
      </c>
      <c r="D103" s="107">
        <v>313.39999999999998</v>
      </c>
      <c r="E103" s="120"/>
      <c r="F103" s="120"/>
      <c r="G103" s="88"/>
      <c r="H103" s="120"/>
      <c r="I103" s="98"/>
      <c r="J103" s="111"/>
      <c r="K103" s="89"/>
      <c r="L103" s="89"/>
      <c r="M103" s="89"/>
      <c r="N103" s="89"/>
      <c r="O103" s="89"/>
    </row>
    <row r="104" spans="1:15" s="72" customFormat="1" ht="34.5">
      <c r="A104" s="105">
        <f t="shared" si="6"/>
        <v>78</v>
      </c>
      <c r="B104" s="99" t="s">
        <v>115</v>
      </c>
      <c r="C104" s="95" t="s">
        <v>83</v>
      </c>
      <c r="D104" s="107">
        <v>5</v>
      </c>
      <c r="E104" s="88"/>
      <c r="F104" s="88"/>
      <c r="G104" s="88"/>
      <c r="H104" s="88"/>
      <c r="I104" s="90"/>
      <c r="J104" s="111"/>
      <c r="K104" s="89"/>
      <c r="L104" s="89"/>
      <c r="M104" s="89"/>
      <c r="N104" s="89"/>
      <c r="O104" s="89"/>
    </row>
    <row r="105" spans="1:15" s="72" customFormat="1" ht="69">
      <c r="A105" s="105">
        <f t="shared" si="6"/>
        <v>79</v>
      </c>
      <c r="B105" s="99" t="s">
        <v>399</v>
      </c>
      <c r="C105" s="95" t="s">
        <v>83</v>
      </c>
      <c r="D105" s="107">
        <v>1</v>
      </c>
      <c r="E105" s="88"/>
      <c r="F105" s="88"/>
      <c r="G105" s="88"/>
      <c r="H105" s="88"/>
      <c r="I105" s="94"/>
      <c r="J105" s="111"/>
      <c r="K105" s="89"/>
      <c r="L105" s="89"/>
      <c r="M105" s="89"/>
      <c r="N105" s="89"/>
      <c r="O105" s="89"/>
    </row>
    <row r="106" spans="1:15" s="72" customFormat="1" ht="46">
      <c r="A106" s="105">
        <f t="shared" si="6"/>
        <v>80</v>
      </c>
      <c r="B106" s="99" t="s">
        <v>100</v>
      </c>
      <c r="C106" s="95" t="s">
        <v>94</v>
      </c>
      <c r="D106" s="107">
        <v>470.09999999999997</v>
      </c>
      <c r="E106" s="88"/>
      <c r="F106" s="88"/>
      <c r="G106" s="88"/>
      <c r="H106" s="88"/>
      <c r="I106" s="94"/>
      <c r="J106" s="111"/>
      <c r="K106" s="89"/>
      <c r="L106" s="89"/>
      <c r="M106" s="89"/>
      <c r="N106" s="89"/>
      <c r="O106" s="89"/>
    </row>
    <row r="107" spans="1:15" s="72" customFormat="1" ht="23">
      <c r="A107" s="105">
        <f t="shared" si="6"/>
        <v>81</v>
      </c>
      <c r="B107" s="99" t="s">
        <v>361</v>
      </c>
      <c r="C107" s="95" t="s">
        <v>87</v>
      </c>
      <c r="D107" s="107">
        <v>4</v>
      </c>
      <c r="E107" s="88"/>
      <c r="F107" s="88"/>
      <c r="G107" s="88"/>
      <c r="H107" s="88"/>
      <c r="I107" s="94"/>
      <c r="J107" s="111"/>
      <c r="K107" s="89"/>
      <c r="L107" s="89"/>
      <c r="M107" s="89"/>
      <c r="N107" s="89"/>
      <c r="O107" s="89"/>
    </row>
    <row r="108" spans="1:15" s="72" customFormat="1" ht="34.5">
      <c r="A108" s="105">
        <f t="shared" si="6"/>
        <v>82</v>
      </c>
      <c r="B108" s="99" t="s">
        <v>116</v>
      </c>
      <c r="C108" s="95" t="s">
        <v>87</v>
      </c>
      <c r="D108" s="107">
        <v>3</v>
      </c>
      <c r="E108" s="88"/>
      <c r="F108" s="88"/>
      <c r="G108" s="88"/>
      <c r="H108" s="88"/>
      <c r="I108" s="94"/>
      <c r="J108" s="111"/>
      <c r="K108" s="89"/>
      <c r="L108" s="89"/>
      <c r="M108" s="89"/>
      <c r="N108" s="89"/>
      <c r="O108" s="89"/>
    </row>
    <row r="109" spans="1:15" s="72" customFormat="1" ht="23">
      <c r="A109" s="105">
        <f t="shared" si="6"/>
        <v>83</v>
      </c>
      <c r="B109" s="99" t="s">
        <v>400</v>
      </c>
      <c r="C109" s="95" t="s">
        <v>19</v>
      </c>
      <c r="D109" s="107">
        <v>313.39999999999998</v>
      </c>
      <c r="E109" s="87"/>
      <c r="F109" s="88"/>
      <c r="G109" s="88"/>
      <c r="H109" s="89"/>
      <c r="I109" s="90"/>
      <c r="J109" s="111"/>
      <c r="K109" s="89"/>
      <c r="L109" s="89"/>
      <c r="M109" s="89"/>
      <c r="N109" s="89"/>
      <c r="O109" s="89"/>
    </row>
    <row r="110" spans="1:15" s="72" customFormat="1" ht="23">
      <c r="A110" s="105">
        <f t="shared" si="6"/>
        <v>84</v>
      </c>
      <c r="B110" s="99" t="s">
        <v>102</v>
      </c>
      <c r="C110" s="95" t="s">
        <v>25</v>
      </c>
      <c r="D110" s="107">
        <v>1</v>
      </c>
      <c r="E110" s="87"/>
      <c r="F110" s="88"/>
      <c r="G110" s="88"/>
      <c r="H110" s="89"/>
      <c r="I110" s="90"/>
      <c r="J110" s="111"/>
      <c r="K110" s="89"/>
      <c r="L110" s="89"/>
      <c r="M110" s="89"/>
      <c r="N110" s="89"/>
      <c r="O110" s="89"/>
    </row>
    <row r="111" spans="1:15" s="72" customFormat="1" ht="12" customHeight="1">
      <c r="A111" s="243" t="s">
        <v>334</v>
      </c>
      <c r="B111" s="244"/>
      <c r="C111" s="244"/>
      <c r="D111" s="244"/>
      <c r="E111" s="244"/>
      <c r="F111" s="244"/>
      <c r="G111" s="244"/>
      <c r="H111" s="244"/>
      <c r="I111" s="244"/>
      <c r="J111" s="244"/>
      <c r="K111" s="244"/>
      <c r="L111" s="244"/>
      <c r="M111" s="244"/>
      <c r="N111" s="244"/>
      <c r="O111" s="245"/>
    </row>
    <row r="112" spans="1:15" s="72" customFormat="1" ht="12" customHeight="1">
      <c r="A112" s="243" t="s">
        <v>105</v>
      </c>
      <c r="B112" s="244"/>
      <c r="C112" s="244"/>
      <c r="D112" s="244"/>
      <c r="E112" s="244"/>
      <c r="F112" s="244"/>
      <c r="G112" s="244"/>
      <c r="H112" s="244"/>
      <c r="I112" s="244"/>
      <c r="J112" s="244"/>
      <c r="K112" s="244"/>
      <c r="L112" s="244"/>
      <c r="M112" s="244"/>
      <c r="N112" s="244"/>
      <c r="O112" s="245"/>
    </row>
    <row r="113" spans="1:15" s="72" customFormat="1" ht="57.5">
      <c r="A113" s="105">
        <f>A110+1</f>
        <v>85</v>
      </c>
      <c r="B113" s="99" t="s">
        <v>117</v>
      </c>
      <c r="C113" s="95" t="s">
        <v>94</v>
      </c>
      <c r="D113" s="107">
        <v>294.596</v>
      </c>
      <c r="E113" s="87"/>
      <c r="F113" s="87"/>
      <c r="G113" s="88"/>
      <c r="H113" s="89"/>
      <c r="I113" s="90"/>
      <c r="J113" s="111"/>
      <c r="K113" s="89"/>
      <c r="L113" s="89"/>
      <c r="M113" s="89"/>
      <c r="N113" s="89"/>
      <c r="O113" s="89"/>
    </row>
    <row r="114" spans="1:15" s="104" customFormat="1" ht="12" customHeight="1">
      <c r="A114" s="246" t="s">
        <v>402</v>
      </c>
      <c r="B114" s="246"/>
      <c r="C114" s="246"/>
      <c r="D114" s="246"/>
      <c r="E114" s="246"/>
      <c r="F114" s="246"/>
      <c r="G114" s="246"/>
      <c r="H114" s="246"/>
      <c r="I114" s="246"/>
      <c r="J114" s="246"/>
      <c r="K114" s="246"/>
      <c r="L114" s="246"/>
      <c r="M114" s="246"/>
      <c r="N114" s="246"/>
      <c r="O114" s="246"/>
    </row>
    <row r="115" spans="1:15" s="104" customFormat="1" ht="80.5">
      <c r="A115" s="117">
        <f>A113+1</f>
        <v>86</v>
      </c>
      <c r="B115" s="86" t="s">
        <v>417</v>
      </c>
      <c r="C115" s="91" t="s">
        <v>19</v>
      </c>
      <c r="D115" s="118">
        <v>12.5</v>
      </c>
      <c r="E115" s="87"/>
      <c r="F115" s="87"/>
      <c r="G115" s="88"/>
      <c r="H115" s="89"/>
      <c r="I115" s="90"/>
      <c r="J115" s="119"/>
      <c r="K115" s="89"/>
      <c r="L115" s="89"/>
      <c r="M115" s="89"/>
      <c r="N115" s="89"/>
      <c r="O115" s="89"/>
    </row>
    <row r="116" spans="1:15" s="104" customFormat="1" ht="80.5">
      <c r="A116" s="117">
        <f>A115+1</f>
        <v>87</v>
      </c>
      <c r="B116" s="86" t="s">
        <v>418</v>
      </c>
      <c r="C116" s="91" t="s">
        <v>19</v>
      </c>
      <c r="D116" s="118">
        <v>101.5</v>
      </c>
      <c r="E116" s="87"/>
      <c r="F116" s="87"/>
      <c r="G116" s="88"/>
      <c r="H116" s="89"/>
      <c r="I116" s="90"/>
      <c r="J116" s="119"/>
      <c r="K116" s="89"/>
      <c r="L116" s="89"/>
      <c r="M116" s="89"/>
      <c r="N116" s="89"/>
      <c r="O116" s="89"/>
    </row>
    <row r="117" spans="1:15" s="104" customFormat="1" ht="80.5">
      <c r="A117" s="117">
        <f t="shared" ref="A117:A136" si="7">A116+1</f>
        <v>88</v>
      </c>
      <c r="B117" s="86" t="s">
        <v>419</v>
      </c>
      <c r="C117" s="91" t="s">
        <v>19</v>
      </c>
      <c r="D117" s="118">
        <v>185.1</v>
      </c>
      <c r="E117" s="87"/>
      <c r="F117" s="87"/>
      <c r="G117" s="88"/>
      <c r="H117" s="89"/>
      <c r="I117" s="90"/>
      <c r="J117" s="119"/>
      <c r="K117" s="89"/>
      <c r="L117" s="89"/>
      <c r="M117" s="89"/>
      <c r="N117" s="89"/>
      <c r="O117" s="89"/>
    </row>
    <row r="118" spans="1:15" s="104" customFormat="1" ht="80.5">
      <c r="A118" s="117">
        <f t="shared" si="7"/>
        <v>89</v>
      </c>
      <c r="B118" s="86" t="s">
        <v>420</v>
      </c>
      <c r="C118" s="91" t="s">
        <v>25</v>
      </c>
      <c r="D118" s="118">
        <v>2</v>
      </c>
      <c r="E118" s="87"/>
      <c r="F118" s="87"/>
      <c r="G118" s="88"/>
      <c r="H118" s="89"/>
      <c r="I118" s="90"/>
      <c r="J118" s="119"/>
      <c r="K118" s="89"/>
      <c r="L118" s="89"/>
      <c r="M118" s="89"/>
      <c r="N118" s="89"/>
      <c r="O118" s="89"/>
    </row>
    <row r="119" spans="1:15" s="104" customFormat="1" ht="80.5">
      <c r="A119" s="117">
        <f t="shared" si="7"/>
        <v>90</v>
      </c>
      <c r="B119" s="86" t="s">
        <v>421</v>
      </c>
      <c r="C119" s="91" t="s">
        <v>25</v>
      </c>
      <c r="D119" s="118">
        <v>11</v>
      </c>
      <c r="E119" s="87"/>
      <c r="F119" s="87"/>
      <c r="G119" s="88"/>
      <c r="H119" s="89"/>
      <c r="I119" s="90"/>
      <c r="J119" s="119"/>
      <c r="K119" s="89"/>
      <c r="L119" s="89"/>
      <c r="M119" s="89"/>
      <c r="N119" s="89"/>
      <c r="O119" s="89"/>
    </row>
    <row r="120" spans="1:15" s="104" customFormat="1" ht="80.5">
      <c r="A120" s="117">
        <f t="shared" si="7"/>
        <v>91</v>
      </c>
      <c r="B120" s="86" t="s">
        <v>422</v>
      </c>
      <c r="C120" s="91" t="s">
        <v>25</v>
      </c>
      <c r="D120" s="118">
        <v>1</v>
      </c>
      <c r="E120" s="87"/>
      <c r="F120" s="87"/>
      <c r="G120" s="88"/>
      <c r="H120" s="89"/>
      <c r="I120" s="90"/>
      <c r="J120" s="119"/>
      <c r="K120" s="89"/>
      <c r="L120" s="89"/>
      <c r="M120" s="89"/>
      <c r="N120" s="89"/>
      <c r="O120" s="89"/>
    </row>
    <row r="121" spans="1:15" s="104" customFormat="1" ht="46">
      <c r="A121" s="117">
        <f t="shared" si="7"/>
        <v>92</v>
      </c>
      <c r="B121" s="86" t="s">
        <v>403</v>
      </c>
      <c r="C121" s="91" t="s">
        <v>19</v>
      </c>
      <c r="D121" s="118">
        <v>54.6</v>
      </c>
      <c r="E121" s="87"/>
      <c r="F121" s="88"/>
      <c r="G121" s="88"/>
      <c r="H121" s="89"/>
      <c r="I121" s="90"/>
      <c r="J121" s="119"/>
      <c r="K121" s="89"/>
      <c r="L121" s="89"/>
      <c r="M121" s="89"/>
      <c r="N121" s="89"/>
      <c r="O121" s="89"/>
    </row>
    <row r="122" spans="1:15" s="104" customFormat="1" ht="46">
      <c r="A122" s="117">
        <f t="shared" si="7"/>
        <v>93</v>
      </c>
      <c r="B122" s="86" t="s">
        <v>120</v>
      </c>
      <c r="C122" s="91" t="s">
        <v>19</v>
      </c>
      <c r="D122" s="118">
        <v>234.4</v>
      </c>
      <c r="E122" s="87"/>
      <c r="F122" s="88"/>
      <c r="G122" s="88"/>
      <c r="H122" s="89"/>
      <c r="I122" s="90"/>
      <c r="J122" s="119"/>
      <c r="K122" s="89"/>
      <c r="L122" s="89"/>
      <c r="M122" s="89"/>
      <c r="N122" s="89"/>
      <c r="O122" s="89"/>
    </row>
    <row r="123" spans="1:15" s="104" customFormat="1" ht="46">
      <c r="A123" s="117">
        <f t="shared" si="7"/>
        <v>94</v>
      </c>
      <c r="B123" s="86" t="s">
        <v>121</v>
      </c>
      <c r="C123" s="91" t="s">
        <v>19</v>
      </c>
      <c r="D123" s="118">
        <v>10.1</v>
      </c>
      <c r="E123" s="87"/>
      <c r="F123" s="88"/>
      <c r="G123" s="88"/>
      <c r="H123" s="89"/>
      <c r="I123" s="90"/>
      <c r="J123" s="119"/>
      <c r="K123" s="89"/>
      <c r="L123" s="89"/>
      <c r="M123" s="89"/>
      <c r="N123" s="89"/>
      <c r="O123" s="89"/>
    </row>
    <row r="124" spans="1:15" s="104" customFormat="1" ht="34.5">
      <c r="A124" s="117">
        <f t="shared" si="7"/>
        <v>95</v>
      </c>
      <c r="B124" s="86" t="s">
        <v>404</v>
      </c>
      <c r="C124" s="91" t="s">
        <v>19</v>
      </c>
      <c r="D124" s="118">
        <v>234.4</v>
      </c>
      <c r="E124" s="120"/>
      <c r="F124" s="120"/>
      <c r="G124" s="88"/>
      <c r="H124" s="120"/>
      <c r="I124" s="98"/>
      <c r="J124" s="119"/>
      <c r="K124" s="89"/>
      <c r="L124" s="89"/>
      <c r="M124" s="89"/>
      <c r="N124" s="89"/>
      <c r="O124" s="89"/>
    </row>
    <row r="125" spans="1:15" s="104" customFormat="1" ht="34.5">
      <c r="A125" s="117">
        <f t="shared" si="7"/>
        <v>96</v>
      </c>
      <c r="B125" s="86" t="s">
        <v>405</v>
      </c>
      <c r="C125" s="91" t="s">
        <v>19</v>
      </c>
      <c r="D125" s="118">
        <v>10.1</v>
      </c>
      <c r="E125" s="120"/>
      <c r="F125" s="120"/>
      <c r="G125" s="88"/>
      <c r="H125" s="120"/>
      <c r="I125" s="98"/>
      <c r="J125" s="119"/>
      <c r="K125" s="89"/>
      <c r="L125" s="89"/>
      <c r="M125" s="89"/>
      <c r="N125" s="89"/>
      <c r="O125" s="89"/>
    </row>
    <row r="126" spans="1:15" s="104" customFormat="1" ht="34.5">
      <c r="A126" s="117">
        <f t="shared" si="7"/>
        <v>97</v>
      </c>
      <c r="B126" s="86" t="s">
        <v>423</v>
      </c>
      <c r="C126" s="91" t="s">
        <v>19</v>
      </c>
      <c r="D126" s="118">
        <v>10.1</v>
      </c>
      <c r="E126" s="120"/>
      <c r="F126" s="120"/>
      <c r="G126" s="88"/>
      <c r="H126" s="120"/>
      <c r="I126" s="98"/>
      <c r="J126" s="119"/>
      <c r="K126" s="89"/>
      <c r="L126" s="89"/>
      <c r="M126" s="89"/>
      <c r="N126" s="89"/>
      <c r="O126" s="89"/>
    </row>
    <row r="127" spans="1:15" s="104" customFormat="1" ht="34.5">
      <c r="A127" s="117">
        <f t="shared" si="7"/>
        <v>98</v>
      </c>
      <c r="B127" s="86" t="s">
        <v>406</v>
      </c>
      <c r="C127" s="95" t="s">
        <v>94</v>
      </c>
      <c r="D127" s="118">
        <v>639.6</v>
      </c>
      <c r="E127" s="88"/>
      <c r="F127" s="88"/>
      <c r="G127" s="88"/>
      <c r="H127" s="88"/>
      <c r="I127" s="94"/>
      <c r="J127" s="119"/>
      <c r="K127" s="89"/>
      <c r="L127" s="89"/>
      <c r="M127" s="89"/>
      <c r="N127" s="89"/>
      <c r="O127" s="89"/>
    </row>
    <row r="128" spans="1:15" s="104" customFormat="1" ht="34.5">
      <c r="A128" s="117">
        <f t="shared" si="7"/>
        <v>99</v>
      </c>
      <c r="B128" s="86" t="s">
        <v>424</v>
      </c>
      <c r="C128" s="91" t="s">
        <v>19</v>
      </c>
      <c r="D128" s="118">
        <v>299.10000000000002</v>
      </c>
      <c r="E128" s="88"/>
      <c r="F128" s="88"/>
      <c r="G128" s="88"/>
      <c r="H128" s="88"/>
      <c r="I128" s="94"/>
      <c r="J128" s="119"/>
      <c r="K128" s="89"/>
      <c r="L128" s="89"/>
      <c r="M128" s="89"/>
      <c r="N128" s="89"/>
      <c r="O128" s="89"/>
    </row>
    <row r="129" spans="1:15" s="104" customFormat="1" ht="23">
      <c r="A129" s="117">
        <f t="shared" si="7"/>
        <v>100</v>
      </c>
      <c r="B129" s="86" t="s">
        <v>425</v>
      </c>
      <c r="C129" s="91" t="s">
        <v>87</v>
      </c>
      <c r="D129" s="118">
        <v>15</v>
      </c>
      <c r="E129" s="88"/>
      <c r="F129" s="88"/>
      <c r="G129" s="88"/>
      <c r="H129" s="88"/>
      <c r="I129" s="94"/>
      <c r="J129" s="119"/>
      <c r="K129" s="89"/>
      <c r="L129" s="89"/>
      <c r="M129" s="89"/>
      <c r="N129" s="89"/>
      <c r="O129" s="89"/>
    </row>
    <row r="130" spans="1:15" s="104" customFormat="1" ht="34.5">
      <c r="A130" s="117">
        <f t="shared" si="7"/>
        <v>101</v>
      </c>
      <c r="B130" s="86" t="s">
        <v>113</v>
      </c>
      <c r="C130" s="91" t="s">
        <v>19</v>
      </c>
      <c r="D130" s="118">
        <v>185.1</v>
      </c>
      <c r="E130" s="87"/>
      <c r="F130" s="87"/>
      <c r="G130" s="88"/>
      <c r="H130" s="89"/>
      <c r="I130" s="90"/>
      <c r="J130" s="119"/>
      <c r="K130" s="89"/>
      <c r="L130" s="89"/>
      <c r="M130" s="89"/>
      <c r="N130" s="89"/>
      <c r="O130" s="89"/>
    </row>
    <row r="131" spans="1:15" s="104" customFormat="1" ht="23">
      <c r="A131" s="117">
        <f t="shared" si="7"/>
        <v>102</v>
      </c>
      <c r="B131" s="86" t="s">
        <v>426</v>
      </c>
      <c r="C131" s="91" t="s">
        <v>19</v>
      </c>
      <c r="D131" s="118">
        <v>299.10000000000002</v>
      </c>
      <c r="E131" s="87"/>
      <c r="F131" s="88"/>
      <c r="G131" s="88"/>
      <c r="H131" s="89"/>
      <c r="I131" s="90"/>
      <c r="J131" s="119"/>
      <c r="K131" s="89"/>
      <c r="L131" s="89"/>
      <c r="M131" s="89"/>
      <c r="N131" s="89"/>
      <c r="O131" s="89"/>
    </row>
    <row r="132" spans="1:15" s="104" customFormat="1" ht="23">
      <c r="A132" s="117">
        <f t="shared" si="7"/>
        <v>103</v>
      </c>
      <c r="B132" s="86" t="s">
        <v>400</v>
      </c>
      <c r="C132" s="91" t="s">
        <v>19</v>
      </c>
      <c r="D132" s="118">
        <v>299.10000000000002</v>
      </c>
      <c r="E132" s="87"/>
      <c r="F132" s="88"/>
      <c r="G132" s="88"/>
      <c r="H132" s="89"/>
      <c r="I132" s="90"/>
      <c r="J132" s="119"/>
      <c r="K132" s="89"/>
      <c r="L132" s="89"/>
      <c r="M132" s="89"/>
      <c r="N132" s="89"/>
      <c r="O132" s="89"/>
    </row>
    <row r="133" spans="1:15" s="104" customFormat="1" ht="34.5">
      <c r="A133" s="117">
        <f t="shared" si="7"/>
        <v>104</v>
      </c>
      <c r="B133" s="86" t="s">
        <v>427</v>
      </c>
      <c r="C133" s="91" t="s">
        <v>25</v>
      </c>
      <c r="D133" s="118">
        <v>1</v>
      </c>
      <c r="E133" s="87"/>
      <c r="F133" s="88"/>
      <c r="G133" s="88"/>
      <c r="H133" s="89"/>
      <c r="I133" s="90"/>
      <c r="J133" s="119"/>
      <c r="K133" s="89"/>
      <c r="L133" s="89"/>
      <c r="M133" s="89"/>
      <c r="N133" s="89"/>
      <c r="O133" s="89"/>
    </row>
    <row r="134" spans="1:15" s="104" customFormat="1" ht="23">
      <c r="A134" s="117">
        <f t="shared" si="7"/>
        <v>105</v>
      </c>
      <c r="B134" s="86" t="s">
        <v>428</v>
      </c>
      <c r="C134" s="91" t="s">
        <v>25</v>
      </c>
      <c r="D134" s="118">
        <v>5</v>
      </c>
      <c r="E134" s="87"/>
      <c r="F134" s="87"/>
      <c r="G134" s="88"/>
      <c r="H134" s="89"/>
      <c r="I134" s="90"/>
      <c r="J134" s="119"/>
      <c r="K134" s="89"/>
      <c r="L134" s="89"/>
      <c r="M134" s="89"/>
      <c r="N134" s="89"/>
      <c r="O134" s="89"/>
    </row>
    <row r="135" spans="1:15" s="104" customFormat="1" ht="23">
      <c r="A135" s="117">
        <f t="shared" si="7"/>
        <v>106</v>
      </c>
      <c r="B135" s="86" t="s">
        <v>429</v>
      </c>
      <c r="C135" s="91" t="s">
        <v>25</v>
      </c>
      <c r="D135" s="118">
        <v>1</v>
      </c>
      <c r="E135" s="149"/>
      <c r="F135" s="87"/>
      <c r="G135" s="88"/>
      <c r="H135" s="149"/>
      <c r="I135" s="90"/>
      <c r="J135" s="119"/>
      <c r="K135" s="89"/>
      <c r="L135" s="89"/>
      <c r="M135" s="89"/>
      <c r="N135" s="89"/>
      <c r="O135" s="89"/>
    </row>
    <row r="136" spans="1:15" s="104" customFormat="1" ht="23">
      <c r="A136" s="117">
        <f t="shared" si="7"/>
        <v>107</v>
      </c>
      <c r="B136" s="86" t="s">
        <v>430</v>
      </c>
      <c r="C136" s="91" t="s">
        <v>25</v>
      </c>
      <c r="D136" s="118">
        <v>1</v>
      </c>
      <c r="E136" s="149"/>
      <c r="F136" s="87"/>
      <c r="G136" s="88"/>
      <c r="H136" s="149"/>
      <c r="I136" s="90"/>
      <c r="J136" s="119"/>
      <c r="K136" s="89"/>
      <c r="L136" s="89"/>
      <c r="M136" s="89"/>
      <c r="N136" s="89"/>
      <c r="O136" s="89"/>
    </row>
    <row r="137" spans="1:15" s="72" customFormat="1" ht="11.5">
      <c r="A137" s="243" t="s">
        <v>334</v>
      </c>
      <c r="B137" s="244"/>
      <c r="C137" s="244"/>
      <c r="D137" s="244"/>
      <c r="E137" s="244"/>
      <c r="F137" s="244"/>
      <c r="G137" s="244"/>
      <c r="H137" s="244"/>
      <c r="I137" s="244"/>
      <c r="J137" s="244"/>
      <c r="K137" s="244"/>
      <c r="L137" s="244"/>
      <c r="M137" s="244"/>
      <c r="N137" s="244"/>
      <c r="O137" s="245"/>
    </row>
    <row r="138" spans="1:15" s="72" customFormat="1" ht="11.5">
      <c r="A138" s="243" t="s">
        <v>408</v>
      </c>
      <c r="B138" s="244"/>
      <c r="C138" s="244"/>
      <c r="D138" s="244"/>
      <c r="E138" s="244"/>
      <c r="F138" s="244"/>
      <c r="G138" s="244"/>
      <c r="H138" s="244"/>
      <c r="I138" s="244"/>
      <c r="J138" s="244"/>
      <c r="K138" s="244"/>
      <c r="L138" s="244"/>
      <c r="M138" s="244"/>
      <c r="N138" s="244"/>
      <c r="O138" s="245"/>
    </row>
    <row r="139" spans="1:15" s="72" customFormat="1" ht="57.5">
      <c r="A139" s="105">
        <f>A136+1</f>
        <v>108</v>
      </c>
      <c r="B139" s="99" t="s">
        <v>117</v>
      </c>
      <c r="C139" s="95" t="s">
        <v>94</v>
      </c>
      <c r="D139" s="107">
        <v>362.9</v>
      </c>
      <c r="E139" s="87"/>
      <c r="F139" s="87"/>
      <c r="G139" s="88"/>
      <c r="H139" s="89"/>
      <c r="I139" s="90"/>
      <c r="J139" s="111"/>
      <c r="K139" s="89"/>
      <c r="L139" s="89"/>
      <c r="M139" s="89"/>
      <c r="N139" s="89"/>
      <c r="O139" s="89"/>
    </row>
    <row r="140" spans="1:15" s="72" customFormat="1" ht="11.5">
      <c r="A140" s="243" t="s">
        <v>409</v>
      </c>
      <c r="B140" s="244"/>
      <c r="C140" s="244"/>
      <c r="D140" s="244"/>
      <c r="E140" s="244"/>
      <c r="F140" s="244"/>
      <c r="G140" s="244"/>
      <c r="H140" s="244"/>
      <c r="I140" s="244"/>
      <c r="J140" s="244"/>
      <c r="K140" s="244"/>
      <c r="L140" s="244"/>
      <c r="M140" s="244"/>
      <c r="N140" s="244"/>
      <c r="O140" s="245"/>
    </row>
    <row r="141" spans="1:15" s="72" customFormat="1" ht="80.5">
      <c r="A141" s="105">
        <f>A139+1</f>
        <v>109</v>
      </c>
      <c r="B141" s="99" t="s">
        <v>431</v>
      </c>
      <c r="C141" s="95" t="s">
        <v>19</v>
      </c>
      <c r="D141" s="107">
        <v>109.3</v>
      </c>
      <c r="E141" s="87"/>
      <c r="F141" s="87"/>
      <c r="G141" s="88"/>
      <c r="H141" s="89"/>
      <c r="I141" s="90"/>
      <c r="J141" s="111"/>
      <c r="K141" s="89"/>
      <c r="L141" s="89"/>
      <c r="M141" s="89"/>
      <c r="N141" s="89"/>
      <c r="O141" s="89"/>
    </row>
    <row r="142" spans="1:15" s="72" customFormat="1" ht="80.5">
      <c r="A142" s="105">
        <f>A141+1</f>
        <v>110</v>
      </c>
      <c r="B142" s="99" t="s">
        <v>432</v>
      </c>
      <c r="C142" s="95" t="s">
        <v>19</v>
      </c>
      <c r="D142" s="107">
        <v>4.5999999999999996</v>
      </c>
      <c r="E142" s="87"/>
      <c r="F142" s="87"/>
      <c r="G142" s="88"/>
      <c r="H142" s="89"/>
      <c r="I142" s="90"/>
      <c r="J142" s="111"/>
      <c r="K142" s="89"/>
      <c r="L142" s="89"/>
      <c r="M142" s="89"/>
      <c r="N142" s="89"/>
      <c r="O142" s="89"/>
    </row>
    <row r="143" spans="1:15" s="72" customFormat="1" ht="80.5">
      <c r="A143" s="105">
        <f t="shared" ref="A143:A171" si="8">A142+1</f>
        <v>111</v>
      </c>
      <c r="B143" s="99" t="s">
        <v>433</v>
      </c>
      <c r="C143" s="95" t="s">
        <v>19</v>
      </c>
      <c r="D143" s="107">
        <v>13</v>
      </c>
      <c r="E143" s="87"/>
      <c r="F143" s="87"/>
      <c r="G143" s="88"/>
      <c r="H143" s="89"/>
      <c r="I143" s="90"/>
      <c r="J143" s="111"/>
      <c r="K143" s="89"/>
      <c r="L143" s="89"/>
      <c r="M143" s="89"/>
      <c r="N143" s="89"/>
      <c r="O143" s="89"/>
    </row>
    <row r="144" spans="1:15" s="72" customFormat="1" ht="80.5">
      <c r="A144" s="105">
        <f t="shared" si="8"/>
        <v>112</v>
      </c>
      <c r="B144" s="99" t="s">
        <v>434</v>
      </c>
      <c r="C144" s="95" t="s">
        <v>19</v>
      </c>
      <c r="D144" s="107">
        <v>233.2</v>
      </c>
      <c r="E144" s="87"/>
      <c r="F144" s="87"/>
      <c r="G144" s="88"/>
      <c r="H144" s="89"/>
      <c r="I144" s="90"/>
      <c r="J144" s="111"/>
      <c r="K144" s="89"/>
      <c r="L144" s="89"/>
      <c r="M144" s="89"/>
      <c r="N144" s="89"/>
      <c r="O144" s="89"/>
    </row>
    <row r="145" spans="1:15" s="72" customFormat="1" ht="57.5">
      <c r="A145" s="105">
        <f t="shared" si="8"/>
        <v>113</v>
      </c>
      <c r="B145" s="99" t="s">
        <v>435</v>
      </c>
      <c r="C145" s="95" t="s">
        <v>83</v>
      </c>
      <c r="D145" s="107">
        <v>7</v>
      </c>
      <c r="E145" s="87"/>
      <c r="F145" s="87"/>
      <c r="G145" s="88"/>
      <c r="H145" s="89"/>
      <c r="I145" s="90"/>
      <c r="J145" s="111"/>
      <c r="K145" s="89"/>
      <c r="L145" s="89"/>
      <c r="M145" s="89"/>
      <c r="N145" s="89"/>
      <c r="O145" s="89"/>
    </row>
    <row r="146" spans="1:15" s="72" customFormat="1" ht="46">
      <c r="A146" s="105">
        <f t="shared" si="8"/>
        <v>114</v>
      </c>
      <c r="B146" s="99" t="s">
        <v>436</v>
      </c>
      <c r="C146" s="95" t="s">
        <v>83</v>
      </c>
      <c r="D146" s="107">
        <v>2</v>
      </c>
      <c r="E146" s="87"/>
      <c r="F146" s="87"/>
      <c r="G146" s="88"/>
      <c r="H146" s="89"/>
      <c r="I146" s="90"/>
      <c r="J146" s="111"/>
      <c r="K146" s="89"/>
      <c r="L146" s="89"/>
      <c r="M146" s="89"/>
      <c r="N146" s="89"/>
      <c r="O146" s="89"/>
    </row>
    <row r="147" spans="1:15" s="72" customFormat="1" ht="46">
      <c r="A147" s="105">
        <f t="shared" si="8"/>
        <v>115</v>
      </c>
      <c r="B147" s="99" t="s">
        <v>437</v>
      </c>
      <c r="C147" s="95" t="s">
        <v>83</v>
      </c>
      <c r="D147" s="107">
        <v>2</v>
      </c>
      <c r="E147" s="87"/>
      <c r="F147" s="87"/>
      <c r="G147" s="88"/>
      <c r="H147" s="89"/>
      <c r="I147" s="90"/>
      <c r="J147" s="111"/>
      <c r="K147" s="89"/>
      <c r="L147" s="89"/>
      <c r="M147" s="89"/>
      <c r="N147" s="89"/>
      <c r="O147" s="89"/>
    </row>
    <row r="148" spans="1:15" s="72" customFormat="1" ht="46">
      <c r="A148" s="105">
        <f t="shared" si="8"/>
        <v>116</v>
      </c>
      <c r="B148" s="99" t="s">
        <v>438</v>
      </c>
      <c r="C148" s="95" t="s">
        <v>83</v>
      </c>
      <c r="D148" s="107">
        <v>1</v>
      </c>
      <c r="E148" s="87"/>
      <c r="F148" s="87"/>
      <c r="G148" s="88"/>
      <c r="H148" s="89"/>
      <c r="I148" s="90"/>
      <c r="J148" s="111"/>
      <c r="K148" s="89"/>
      <c r="L148" s="89"/>
      <c r="M148" s="89"/>
      <c r="N148" s="89"/>
      <c r="O148" s="89"/>
    </row>
    <row r="149" spans="1:15" s="72" customFormat="1" ht="46">
      <c r="A149" s="105">
        <f t="shared" si="8"/>
        <v>117</v>
      </c>
      <c r="B149" s="99" t="s">
        <v>439</v>
      </c>
      <c r="C149" s="95" t="s">
        <v>83</v>
      </c>
      <c r="D149" s="107">
        <v>1</v>
      </c>
      <c r="E149" s="87"/>
      <c r="F149" s="87"/>
      <c r="G149" s="88"/>
      <c r="H149" s="89"/>
      <c r="I149" s="90"/>
      <c r="J149" s="111"/>
      <c r="K149" s="89"/>
      <c r="L149" s="89"/>
      <c r="M149" s="89"/>
      <c r="N149" s="89"/>
      <c r="O149" s="89"/>
    </row>
    <row r="150" spans="1:15" s="72" customFormat="1" ht="34.5">
      <c r="A150" s="105">
        <f t="shared" si="8"/>
        <v>118</v>
      </c>
      <c r="B150" s="99" t="s">
        <v>440</v>
      </c>
      <c r="C150" s="95" t="s">
        <v>83</v>
      </c>
      <c r="D150" s="107">
        <v>1</v>
      </c>
      <c r="E150" s="87"/>
      <c r="F150" s="87"/>
      <c r="G150" s="88"/>
      <c r="H150" s="89"/>
      <c r="I150" s="90"/>
      <c r="J150" s="111"/>
      <c r="K150" s="89"/>
      <c r="L150" s="89"/>
      <c r="M150" s="89"/>
      <c r="N150" s="89"/>
      <c r="O150" s="89"/>
    </row>
    <row r="151" spans="1:15" s="72" customFormat="1" ht="46">
      <c r="A151" s="105">
        <f t="shared" si="8"/>
        <v>119</v>
      </c>
      <c r="B151" s="99" t="s">
        <v>441</v>
      </c>
      <c r="C151" s="95" t="s">
        <v>83</v>
      </c>
      <c r="D151" s="107">
        <v>2</v>
      </c>
      <c r="E151" s="87"/>
      <c r="F151" s="87"/>
      <c r="G151" s="88"/>
      <c r="H151" s="89"/>
      <c r="I151" s="90"/>
      <c r="J151" s="111"/>
      <c r="K151" s="89"/>
      <c r="L151" s="89"/>
      <c r="M151" s="89"/>
      <c r="N151" s="89"/>
      <c r="O151" s="89"/>
    </row>
    <row r="152" spans="1:15" s="72" customFormat="1" ht="34.5">
      <c r="A152" s="105">
        <f t="shared" si="8"/>
        <v>120</v>
      </c>
      <c r="B152" s="99" t="s">
        <v>442</v>
      </c>
      <c r="C152" s="95" t="s">
        <v>83</v>
      </c>
      <c r="D152" s="107">
        <v>1</v>
      </c>
      <c r="E152" s="87"/>
      <c r="F152" s="87"/>
      <c r="G152" s="88"/>
      <c r="H152" s="89"/>
      <c r="I152" s="90"/>
      <c r="J152" s="111"/>
      <c r="K152" s="89"/>
      <c r="L152" s="89"/>
      <c r="M152" s="89"/>
      <c r="N152" s="89"/>
      <c r="O152" s="89"/>
    </row>
    <row r="153" spans="1:15" s="104" customFormat="1" ht="34.5">
      <c r="A153" s="105">
        <f t="shared" si="8"/>
        <v>121</v>
      </c>
      <c r="B153" s="86" t="s">
        <v>443</v>
      </c>
      <c r="C153" s="91" t="s">
        <v>83</v>
      </c>
      <c r="D153" s="118">
        <v>2</v>
      </c>
      <c r="E153" s="87"/>
      <c r="F153" s="87"/>
      <c r="G153" s="88"/>
      <c r="H153" s="89"/>
      <c r="I153" s="90"/>
      <c r="J153" s="111"/>
      <c r="K153" s="89"/>
      <c r="L153" s="89"/>
      <c r="M153" s="89"/>
      <c r="N153" s="89"/>
      <c r="O153" s="89"/>
    </row>
    <row r="154" spans="1:15" s="104" customFormat="1" ht="34.5">
      <c r="A154" s="105">
        <f t="shared" si="8"/>
        <v>122</v>
      </c>
      <c r="B154" s="86" t="s">
        <v>444</v>
      </c>
      <c r="C154" s="91" t="s">
        <v>83</v>
      </c>
      <c r="D154" s="118">
        <v>2</v>
      </c>
      <c r="E154" s="87"/>
      <c r="F154" s="87"/>
      <c r="G154" s="88"/>
      <c r="H154" s="89"/>
      <c r="I154" s="90"/>
      <c r="J154" s="111"/>
      <c r="K154" s="89"/>
      <c r="L154" s="89"/>
      <c r="M154" s="89"/>
      <c r="N154" s="89"/>
      <c r="O154" s="89"/>
    </row>
    <row r="155" spans="1:15" s="104" customFormat="1" ht="34.5">
      <c r="A155" s="105">
        <f t="shared" si="8"/>
        <v>123</v>
      </c>
      <c r="B155" s="86" t="s">
        <v>445</v>
      </c>
      <c r="C155" s="91" t="s">
        <v>83</v>
      </c>
      <c r="D155" s="118">
        <v>2</v>
      </c>
      <c r="E155" s="87"/>
      <c r="F155" s="87"/>
      <c r="G155" s="88"/>
      <c r="H155" s="89"/>
      <c r="I155" s="90"/>
      <c r="J155" s="111"/>
      <c r="K155" s="89"/>
      <c r="L155" s="89"/>
      <c r="M155" s="89"/>
      <c r="N155" s="89"/>
      <c r="O155" s="89"/>
    </row>
    <row r="156" spans="1:15" s="104" customFormat="1" ht="34.5">
      <c r="A156" s="105">
        <f t="shared" si="8"/>
        <v>124</v>
      </c>
      <c r="B156" s="86" t="s">
        <v>446</v>
      </c>
      <c r="C156" s="91" t="s">
        <v>83</v>
      </c>
      <c r="D156" s="118">
        <v>1</v>
      </c>
      <c r="E156" s="87"/>
      <c r="F156" s="87"/>
      <c r="G156" s="88"/>
      <c r="H156" s="89"/>
      <c r="I156" s="90"/>
      <c r="J156" s="111"/>
      <c r="K156" s="89"/>
      <c r="L156" s="89"/>
      <c r="M156" s="89"/>
      <c r="N156" s="89"/>
      <c r="O156" s="89"/>
    </row>
    <row r="157" spans="1:15" s="72" customFormat="1" ht="46">
      <c r="A157" s="105">
        <f t="shared" si="8"/>
        <v>125</v>
      </c>
      <c r="B157" s="99" t="s">
        <v>447</v>
      </c>
      <c r="C157" s="95" t="s">
        <v>83</v>
      </c>
      <c r="D157" s="107">
        <v>1</v>
      </c>
      <c r="E157" s="87"/>
      <c r="F157" s="87"/>
      <c r="G157" s="88"/>
      <c r="H157" s="89"/>
      <c r="I157" s="90"/>
      <c r="J157" s="111"/>
      <c r="K157" s="89"/>
      <c r="L157" s="89"/>
      <c r="M157" s="89"/>
      <c r="N157" s="89"/>
      <c r="O157" s="89"/>
    </row>
    <row r="158" spans="1:15" s="72" customFormat="1" ht="23">
      <c r="A158" s="105">
        <f t="shared" si="8"/>
        <v>126</v>
      </c>
      <c r="B158" s="99" t="s">
        <v>448</v>
      </c>
      <c r="C158" s="95" t="s">
        <v>83</v>
      </c>
      <c r="D158" s="107">
        <v>1</v>
      </c>
      <c r="E158" s="87"/>
      <c r="F158" s="87"/>
      <c r="G158" s="88"/>
      <c r="H158" s="89"/>
      <c r="I158" s="90"/>
      <c r="J158" s="111"/>
      <c r="K158" s="89"/>
      <c r="L158" s="89"/>
      <c r="M158" s="89"/>
      <c r="N158" s="89"/>
      <c r="O158" s="89"/>
    </row>
    <row r="159" spans="1:15" s="72" customFormat="1" ht="34.5">
      <c r="A159" s="105">
        <f t="shared" si="8"/>
        <v>127</v>
      </c>
      <c r="B159" s="99" t="s">
        <v>449</v>
      </c>
      <c r="C159" s="95" t="s">
        <v>83</v>
      </c>
      <c r="D159" s="107">
        <v>1</v>
      </c>
      <c r="E159" s="150"/>
      <c r="F159" s="150"/>
      <c r="G159" s="151"/>
      <c r="H159" s="152"/>
      <c r="I159" s="153"/>
      <c r="J159" s="111"/>
      <c r="K159" s="89"/>
      <c r="L159" s="89"/>
      <c r="M159" s="89"/>
      <c r="N159" s="89"/>
      <c r="O159" s="89"/>
    </row>
    <row r="160" spans="1:15" s="72" customFormat="1" ht="34.5">
      <c r="A160" s="105">
        <f t="shared" si="8"/>
        <v>128</v>
      </c>
      <c r="B160" s="99" t="s">
        <v>450</v>
      </c>
      <c r="C160" s="95" t="s">
        <v>83</v>
      </c>
      <c r="D160" s="107">
        <v>1</v>
      </c>
      <c r="E160" s="150"/>
      <c r="F160" s="150"/>
      <c r="G160" s="151"/>
      <c r="H160" s="152"/>
      <c r="I160" s="153"/>
      <c r="J160" s="111"/>
      <c r="K160" s="89"/>
      <c r="L160" s="89"/>
      <c r="M160" s="89"/>
      <c r="N160" s="89"/>
      <c r="O160" s="89"/>
    </row>
    <row r="161" spans="1:15" s="72" customFormat="1" ht="46">
      <c r="A161" s="105">
        <f t="shared" si="8"/>
        <v>129</v>
      </c>
      <c r="B161" s="99" t="s">
        <v>410</v>
      </c>
      <c r="C161" s="95" t="s">
        <v>19</v>
      </c>
      <c r="D161" s="107">
        <v>360.09999999999997</v>
      </c>
      <c r="E161" s="87"/>
      <c r="F161" s="88"/>
      <c r="G161" s="88"/>
      <c r="H161" s="89"/>
      <c r="I161" s="90"/>
      <c r="J161" s="111"/>
      <c r="K161" s="89"/>
      <c r="L161" s="89"/>
      <c r="M161" s="89"/>
      <c r="N161" s="89"/>
      <c r="O161" s="89"/>
    </row>
    <row r="162" spans="1:15" s="72" customFormat="1" ht="23">
      <c r="A162" s="105">
        <f t="shared" si="8"/>
        <v>130</v>
      </c>
      <c r="B162" s="99" t="s">
        <v>411</v>
      </c>
      <c r="C162" s="95" t="s">
        <v>19</v>
      </c>
      <c r="D162" s="107">
        <v>360.09999999999997</v>
      </c>
      <c r="E162" s="120"/>
      <c r="F162" s="120"/>
      <c r="G162" s="88"/>
      <c r="H162" s="120"/>
      <c r="I162" s="98"/>
      <c r="J162" s="111"/>
      <c r="K162" s="89"/>
      <c r="L162" s="89"/>
      <c r="M162" s="89"/>
      <c r="N162" s="89"/>
      <c r="O162" s="89"/>
    </row>
    <row r="163" spans="1:15" s="72" customFormat="1" ht="23">
      <c r="A163" s="105">
        <f t="shared" si="8"/>
        <v>131</v>
      </c>
      <c r="B163" s="99" t="s">
        <v>412</v>
      </c>
      <c r="C163" s="95" t="s">
        <v>19</v>
      </c>
      <c r="D163" s="107">
        <v>360.09999999999997</v>
      </c>
      <c r="E163" s="87"/>
      <c r="F163" s="87"/>
      <c r="G163" s="88"/>
      <c r="H163" s="89"/>
      <c r="I163" s="90"/>
      <c r="J163" s="111"/>
      <c r="K163" s="89"/>
      <c r="L163" s="89"/>
      <c r="M163" s="89"/>
      <c r="N163" s="89"/>
      <c r="O163" s="89"/>
    </row>
    <row r="164" spans="1:15" s="72" customFormat="1" ht="46">
      <c r="A164" s="105">
        <f t="shared" si="8"/>
        <v>132</v>
      </c>
      <c r="B164" s="99" t="s">
        <v>100</v>
      </c>
      <c r="C164" s="95" t="s">
        <v>94</v>
      </c>
      <c r="D164" s="107">
        <v>1080.3</v>
      </c>
      <c r="E164" s="88"/>
      <c r="F164" s="88"/>
      <c r="G164" s="88"/>
      <c r="H164" s="88"/>
      <c r="I164" s="94"/>
      <c r="J164" s="111"/>
      <c r="K164" s="89"/>
      <c r="L164" s="89"/>
      <c r="M164" s="89"/>
      <c r="N164" s="89"/>
      <c r="O164" s="89"/>
    </row>
    <row r="165" spans="1:15" s="72" customFormat="1" ht="34.5">
      <c r="A165" s="105">
        <f t="shared" si="8"/>
        <v>133</v>
      </c>
      <c r="B165" s="99" t="s">
        <v>451</v>
      </c>
      <c r="C165" s="95" t="s">
        <v>19</v>
      </c>
      <c r="D165" s="107">
        <v>360.09999999999997</v>
      </c>
      <c r="E165" s="88"/>
      <c r="F165" s="88"/>
      <c r="G165" s="88"/>
      <c r="H165" s="88"/>
      <c r="I165" s="94"/>
      <c r="J165" s="111"/>
      <c r="K165" s="89"/>
      <c r="L165" s="89"/>
      <c r="M165" s="89"/>
      <c r="N165" s="89"/>
      <c r="O165" s="89"/>
    </row>
    <row r="166" spans="1:15" s="72" customFormat="1" ht="23">
      <c r="A166" s="105">
        <f t="shared" si="8"/>
        <v>134</v>
      </c>
      <c r="B166" s="99" t="s">
        <v>452</v>
      </c>
      <c r="C166" s="95" t="s">
        <v>87</v>
      </c>
      <c r="D166" s="107">
        <v>13</v>
      </c>
      <c r="E166" s="88"/>
      <c r="F166" s="88"/>
      <c r="G166" s="88"/>
      <c r="H166" s="88"/>
      <c r="I166" s="94"/>
      <c r="J166" s="111"/>
      <c r="K166" s="89"/>
      <c r="L166" s="89"/>
      <c r="M166" s="89"/>
      <c r="N166" s="89"/>
      <c r="O166" s="89"/>
    </row>
    <row r="167" spans="1:15" s="72" customFormat="1" ht="57.5">
      <c r="A167" s="105">
        <f t="shared" si="8"/>
        <v>135</v>
      </c>
      <c r="B167" s="99" t="s">
        <v>453</v>
      </c>
      <c r="C167" s="95" t="s">
        <v>25</v>
      </c>
      <c r="D167" s="107">
        <v>1</v>
      </c>
      <c r="E167" s="87"/>
      <c r="F167" s="87"/>
      <c r="G167" s="88"/>
      <c r="H167" s="89"/>
      <c r="I167" s="90"/>
      <c r="J167" s="111"/>
      <c r="K167" s="89"/>
      <c r="L167" s="89"/>
      <c r="M167" s="89"/>
      <c r="N167" s="89"/>
      <c r="O167" s="89"/>
    </row>
    <row r="168" spans="1:15" s="72" customFormat="1" ht="23">
      <c r="A168" s="105">
        <f t="shared" si="8"/>
        <v>136</v>
      </c>
      <c r="B168" s="99" t="s">
        <v>454</v>
      </c>
      <c r="C168" s="95" t="s">
        <v>87</v>
      </c>
      <c r="D168" s="107">
        <v>1</v>
      </c>
      <c r="E168" s="87"/>
      <c r="F168" s="87"/>
      <c r="G168" s="88"/>
      <c r="H168" s="89"/>
      <c r="I168" s="90"/>
      <c r="J168" s="111"/>
      <c r="K168" s="89"/>
      <c r="L168" s="89"/>
      <c r="M168" s="89"/>
      <c r="N168" s="89"/>
      <c r="O168" s="89"/>
    </row>
    <row r="169" spans="1:15" s="72" customFormat="1" ht="11.5">
      <c r="A169" s="105">
        <f t="shared" si="8"/>
        <v>137</v>
      </c>
      <c r="B169" s="99" t="s">
        <v>413</v>
      </c>
      <c r="C169" s="95" t="s">
        <v>19</v>
      </c>
      <c r="D169" s="107">
        <v>360.1</v>
      </c>
      <c r="E169" s="87"/>
      <c r="F169" s="88"/>
      <c r="G169" s="88"/>
      <c r="H169" s="89"/>
      <c r="I169" s="90"/>
      <c r="J169" s="111"/>
      <c r="K169" s="89"/>
      <c r="L169" s="89"/>
      <c r="M169" s="89"/>
      <c r="N169" s="89"/>
      <c r="O169" s="89"/>
    </row>
    <row r="170" spans="1:15" s="72" customFormat="1" ht="34.5">
      <c r="A170" s="105">
        <f t="shared" si="8"/>
        <v>138</v>
      </c>
      <c r="B170" s="99" t="s">
        <v>414</v>
      </c>
      <c r="C170" s="95" t="s">
        <v>19</v>
      </c>
      <c r="D170" s="107">
        <v>360.1</v>
      </c>
      <c r="E170" s="87"/>
      <c r="F170" s="88"/>
      <c r="G170" s="88"/>
      <c r="H170" s="89"/>
      <c r="I170" s="90"/>
      <c r="J170" s="111"/>
      <c r="K170" s="89"/>
      <c r="L170" s="89"/>
      <c r="M170" s="89"/>
      <c r="N170" s="89"/>
      <c r="O170" s="89"/>
    </row>
    <row r="171" spans="1:15" s="72" customFormat="1" ht="23">
      <c r="A171" s="105">
        <f t="shared" si="8"/>
        <v>139</v>
      </c>
      <c r="B171" s="99" t="s">
        <v>407</v>
      </c>
      <c r="C171" s="95" t="s">
        <v>25</v>
      </c>
      <c r="D171" s="107">
        <v>1</v>
      </c>
      <c r="E171" s="87"/>
      <c r="F171" s="88"/>
      <c r="G171" s="88"/>
      <c r="H171" s="89"/>
      <c r="I171" s="90"/>
      <c r="J171" s="111"/>
      <c r="K171" s="89"/>
      <c r="L171" s="89"/>
      <c r="M171" s="89"/>
      <c r="N171" s="89"/>
      <c r="O171" s="89"/>
    </row>
    <row r="172" spans="1:15" s="72" customFormat="1" ht="11.5">
      <c r="A172" s="243" t="s">
        <v>334</v>
      </c>
      <c r="B172" s="244"/>
      <c r="C172" s="244"/>
      <c r="D172" s="244"/>
      <c r="E172" s="244"/>
      <c r="F172" s="244"/>
      <c r="G172" s="244"/>
      <c r="H172" s="244"/>
      <c r="I172" s="244"/>
      <c r="J172" s="244"/>
      <c r="K172" s="244"/>
      <c r="L172" s="244"/>
      <c r="M172" s="244"/>
      <c r="N172" s="244"/>
      <c r="O172" s="245"/>
    </row>
    <row r="173" spans="1:15" s="72" customFormat="1" ht="11.5">
      <c r="A173" s="243" t="s">
        <v>415</v>
      </c>
      <c r="B173" s="244"/>
      <c r="C173" s="244"/>
      <c r="D173" s="244"/>
      <c r="E173" s="244"/>
      <c r="F173" s="244"/>
      <c r="G173" s="244"/>
      <c r="H173" s="244"/>
      <c r="I173" s="244"/>
      <c r="J173" s="244"/>
      <c r="K173" s="244"/>
      <c r="L173" s="244"/>
      <c r="M173" s="244"/>
      <c r="N173" s="244"/>
      <c r="O173" s="245"/>
    </row>
    <row r="174" spans="1:15" s="72" customFormat="1" ht="11.5">
      <c r="A174" s="105"/>
      <c r="B174" s="99"/>
      <c r="C174" s="95"/>
      <c r="D174" s="107"/>
      <c r="E174" s="87"/>
      <c r="F174" s="88"/>
      <c r="G174" s="88"/>
      <c r="H174" s="89"/>
      <c r="I174" s="90"/>
      <c r="J174" s="111"/>
      <c r="K174" s="89"/>
      <c r="L174" s="89"/>
      <c r="M174" s="89"/>
      <c r="N174" s="89"/>
      <c r="O174" s="89"/>
    </row>
    <row r="175" spans="1:15" s="72" customFormat="1" ht="57.5">
      <c r="A175" s="105">
        <f>A171+1</f>
        <v>140</v>
      </c>
      <c r="B175" s="99" t="s">
        <v>117</v>
      </c>
      <c r="C175" s="95" t="s">
        <v>94</v>
      </c>
      <c r="D175" s="107">
        <v>1001.3</v>
      </c>
      <c r="E175" s="87"/>
      <c r="F175" s="87"/>
      <c r="G175" s="88"/>
      <c r="H175" s="89"/>
      <c r="I175" s="90"/>
      <c r="J175" s="111"/>
      <c r="K175" s="89"/>
      <c r="L175" s="89"/>
      <c r="M175" s="89"/>
      <c r="N175" s="89"/>
      <c r="O175" s="89"/>
    </row>
    <row r="176" spans="1:15" s="104" customFormat="1" ht="46">
      <c r="A176" s="117">
        <f>A175+1</f>
        <v>141</v>
      </c>
      <c r="B176" s="86" t="s">
        <v>455</v>
      </c>
      <c r="C176" s="91" t="s">
        <v>96</v>
      </c>
      <c r="D176" s="118">
        <v>40</v>
      </c>
      <c r="E176" s="87"/>
      <c r="F176" s="87"/>
      <c r="G176" s="88"/>
      <c r="H176" s="89"/>
      <c r="I176" s="90"/>
      <c r="J176" s="111"/>
      <c r="K176" s="89"/>
      <c r="L176" s="89"/>
      <c r="M176" s="89"/>
      <c r="N176" s="89"/>
      <c r="O176" s="89"/>
    </row>
    <row r="177" spans="1:15" s="36" customFormat="1" ht="30" customHeight="1">
      <c r="A177" s="84" t="s">
        <v>43</v>
      </c>
      <c r="B177" s="223" t="str">
        <f>A2</f>
        <v>Rekreācijas zonas izveidošana teritorijā pie Viļakas ezera, sakārtojot ezeram pieguļošās degradētās un neizmantotās teritorijas un izbūvējot komunikācijas (ŪKT, LKT sadaļa)</v>
      </c>
      <c r="C177" s="223"/>
      <c r="D177" s="223"/>
      <c r="E177" s="223"/>
      <c r="F177" s="223"/>
      <c r="G177" s="223"/>
      <c r="H177" s="223"/>
      <c r="I177" s="223"/>
      <c r="J177" s="223"/>
      <c r="K177" s="102"/>
      <c r="L177" s="102"/>
      <c r="M177" s="102"/>
      <c r="N177" s="102"/>
      <c r="O177" s="102"/>
    </row>
    <row r="178" spans="1:15" s="36" customFormat="1" ht="15" customHeight="1">
      <c r="A178" s="82"/>
      <c r="B178" s="216" t="s">
        <v>1</v>
      </c>
      <c r="C178" s="216"/>
      <c r="D178" s="216"/>
      <c r="E178" s="216"/>
      <c r="F178" s="216"/>
      <c r="G178" s="216"/>
      <c r="H178" s="216"/>
      <c r="I178" s="216"/>
      <c r="J178" s="216"/>
      <c r="K178" s="76">
        <v>0.2359</v>
      </c>
      <c r="L178" s="78"/>
      <c r="M178" s="78"/>
      <c r="N178" s="78"/>
      <c r="O178" s="78"/>
    </row>
    <row r="179" spans="1:15" s="36" customFormat="1" ht="12" customHeight="1">
      <c r="A179" s="83"/>
      <c r="B179" s="216" t="s">
        <v>93</v>
      </c>
      <c r="C179" s="216"/>
      <c r="D179" s="216"/>
      <c r="E179" s="216"/>
      <c r="F179" s="216"/>
      <c r="G179" s="216"/>
      <c r="H179" s="216"/>
      <c r="I179" s="216"/>
      <c r="J179" s="216"/>
      <c r="K179" s="216"/>
      <c r="L179" s="77"/>
      <c r="M179" s="77"/>
      <c r="N179" s="77"/>
      <c r="O179" s="77"/>
    </row>
    <row r="180" spans="1:15">
      <c r="A180" s="69"/>
      <c r="B180" s="36"/>
      <c r="C180" s="70"/>
      <c r="D180" s="71"/>
      <c r="E180" s="70"/>
      <c r="F180" s="70"/>
      <c r="G180" s="70"/>
      <c r="H180" s="70"/>
      <c r="I180" s="70"/>
      <c r="J180" s="70"/>
      <c r="K180" s="70"/>
      <c r="L180" s="70"/>
      <c r="M180" s="70"/>
      <c r="N180" s="70"/>
      <c r="O180" s="70"/>
    </row>
  </sheetData>
  <mergeCells count="42">
    <mergeCell ref="A97:O97"/>
    <mergeCell ref="A98:O98"/>
    <mergeCell ref="A93:O93"/>
    <mergeCell ref="A52:O52"/>
    <mergeCell ref="A6:B6"/>
    <mergeCell ref="C6:O6"/>
    <mergeCell ref="A7:O7"/>
    <mergeCell ref="N8:O8"/>
    <mergeCell ref="N9:O9"/>
    <mergeCell ref="A10:A11"/>
    <mergeCell ref="B10:B11"/>
    <mergeCell ref="A38:O38"/>
    <mergeCell ref="E10:J10"/>
    <mergeCell ref="K10:O10"/>
    <mergeCell ref="A51:O51"/>
    <mergeCell ref="A1:O1"/>
    <mergeCell ref="A2:O2"/>
    <mergeCell ref="A3:O3"/>
    <mergeCell ref="A4:B4"/>
    <mergeCell ref="C4:O4"/>
    <mergeCell ref="A5:B5"/>
    <mergeCell ref="C5:O5"/>
    <mergeCell ref="A30:O30"/>
    <mergeCell ref="A35:O35"/>
    <mergeCell ref="A36:O36"/>
    <mergeCell ref="A12:O12"/>
    <mergeCell ref="A54:O54"/>
    <mergeCell ref="A100:O100"/>
    <mergeCell ref="A111:O111"/>
    <mergeCell ref="B179:K179"/>
    <mergeCell ref="A114:O114"/>
    <mergeCell ref="A112:O112"/>
    <mergeCell ref="B178:J178"/>
    <mergeCell ref="A137:O137"/>
    <mergeCell ref="A138:O138"/>
    <mergeCell ref="A140:O140"/>
    <mergeCell ref="A172:O172"/>
    <mergeCell ref="A173:O173"/>
    <mergeCell ref="B177:J177"/>
    <mergeCell ref="A88:O88"/>
    <mergeCell ref="A63:O63"/>
    <mergeCell ref="A95:O95"/>
  </mergeCells>
  <printOptions horizontalCentered="1"/>
  <pageMargins left="0" right="0" top="0.67" bottom="0.45" header="0.31" footer="0.49"/>
  <pageSetup paperSize="9" firstPageNumber="0" fitToHeight="0" orientation="landscape" r:id="rId1"/>
  <headerFooter alignWithMargins="0"/>
  <rowBreaks count="4" manualBreakCount="4">
    <brk id="37" max="14" man="1"/>
    <brk id="113" max="14" man="1"/>
    <brk id="139" max="14" man="1"/>
    <brk id="17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Q126"/>
  <sheetViews>
    <sheetView view="pageBreakPreview" topLeftCell="A91" zoomScale="85" zoomScaleNormal="115" zoomScaleSheetLayoutView="85" workbookViewId="0">
      <selection activeCell="E146" sqref="E146:E147"/>
    </sheetView>
  </sheetViews>
  <sheetFormatPr defaultColWidth="9.1796875" defaultRowHeight="12.5"/>
  <cols>
    <col min="1" max="1" width="5.1796875" style="32" customWidth="1"/>
    <col min="2" max="2" width="30.26953125" style="33" customWidth="1"/>
    <col min="3" max="3" width="5.7265625" style="34" customWidth="1"/>
    <col min="4" max="4" width="8.26953125" style="34" customWidth="1"/>
    <col min="5" max="5" width="6.1796875" style="34" customWidth="1"/>
    <col min="6" max="6" width="7.1796875" style="34" customWidth="1"/>
    <col min="7" max="7" width="7.26953125" style="34" customWidth="1"/>
    <col min="8" max="8" width="7" style="34" customWidth="1"/>
    <col min="9" max="9" width="7.1796875" style="34" customWidth="1"/>
    <col min="10" max="10" width="8.453125" style="34" customWidth="1"/>
    <col min="11" max="11" width="9" style="34" customWidth="1"/>
    <col min="12" max="12" width="9.54296875" style="34" customWidth="1"/>
    <col min="13" max="13" width="9.453125" style="34" customWidth="1"/>
    <col min="14" max="15" width="9.54296875" style="34" customWidth="1"/>
    <col min="16" max="16384" width="9.1796875" style="35"/>
  </cols>
  <sheetData>
    <row r="1" spans="1:16" s="36" customFormat="1" ht="14">
      <c r="A1" s="234" t="s">
        <v>82</v>
      </c>
      <c r="B1" s="234"/>
      <c r="C1" s="234"/>
      <c r="D1" s="234"/>
      <c r="E1" s="234"/>
      <c r="F1" s="234"/>
      <c r="G1" s="234"/>
      <c r="H1" s="234"/>
      <c r="I1" s="234"/>
      <c r="J1" s="234"/>
      <c r="K1" s="234"/>
      <c r="L1" s="234"/>
      <c r="M1" s="234"/>
      <c r="N1" s="234"/>
      <c r="O1" s="234"/>
    </row>
    <row r="2" spans="1:16" s="36" customFormat="1" ht="32.25" customHeight="1">
      <c r="A2" s="177" t="s">
        <v>325</v>
      </c>
      <c r="B2" s="177"/>
      <c r="C2" s="177"/>
      <c r="D2" s="177"/>
      <c r="E2" s="177"/>
      <c r="F2" s="177"/>
      <c r="G2" s="177"/>
      <c r="H2" s="177"/>
      <c r="I2" s="177"/>
      <c r="J2" s="177"/>
      <c r="K2" s="177"/>
      <c r="L2" s="177"/>
      <c r="M2" s="177"/>
      <c r="N2" s="177"/>
      <c r="O2" s="177"/>
    </row>
    <row r="3" spans="1:16" s="36" customFormat="1" ht="10">
      <c r="A3" s="235" t="s">
        <v>2</v>
      </c>
      <c r="B3" s="235"/>
      <c r="C3" s="235"/>
      <c r="D3" s="235"/>
      <c r="E3" s="235"/>
      <c r="F3" s="235"/>
      <c r="G3" s="235"/>
      <c r="H3" s="235"/>
      <c r="I3" s="235"/>
      <c r="J3" s="235"/>
      <c r="K3" s="235"/>
      <c r="L3" s="235"/>
      <c r="M3" s="235"/>
      <c r="N3" s="235"/>
      <c r="O3" s="235"/>
    </row>
    <row r="4" spans="1:16" s="36" customFormat="1" ht="14">
      <c r="A4" s="37"/>
      <c r="B4" s="38"/>
      <c r="C4" s="37"/>
      <c r="D4" s="39"/>
      <c r="E4" s="39"/>
      <c r="F4" s="40"/>
      <c r="G4" s="40"/>
      <c r="H4" s="40"/>
      <c r="I4" s="40"/>
      <c r="J4" s="40"/>
      <c r="K4" s="40"/>
      <c r="L4" s="40"/>
      <c r="M4" s="40"/>
      <c r="N4" s="40"/>
      <c r="O4" s="40"/>
    </row>
    <row r="5" spans="1:16" s="36" customFormat="1" ht="31.5" customHeight="1">
      <c r="A5" s="236" t="s">
        <v>59</v>
      </c>
      <c r="B5" s="236"/>
      <c r="C5" s="237" t="str">
        <f>koptame!D3</f>
        <v>Rekreācijas zonas izveidošana teritorijā pie Viļakas ezera, sakārtojot ezeram pieguļošās degradētās un neizmantotās teritorijas un izbūvējot komunikācijas</v>
      </c>
      <c r="D5" s="237"/>
      <c r="E5" s="237"/>
      <c r="F5" s="237"/>
      <c r="G5" s="237"/>
      <c r="H5" s="237"/>
      <c r="I5" s="237"/>
      <c r="J5" s="237"/>
      <c r="K5" s="237"/>
      <c r="L5" s="237"/>
      <c r="M5" s="237"/>
      <c r="N5" s="237"/>
      <c r="O5" s="237"/>
    </row>
    <row r="6" spans="1:16" s="36" customFormat="1" ht="31.5" customHeight="1">
      <c r="A6" s="236" t="s">
        <v>41</v>
      </c>
      <c r="B6" s="236"/>
      <c r="C6" s="237" t="str">
        <f>C5</f>
        <v>Rekreācijas zonas izveidošana teritorijā pie Viļakas ezera, sakārtojot ezeram pieguļošās degradētās un neizmantotās teritorijas un izbūvējot komunikācijas</v>
      </c>
      <c r="D6" s="237"/>
      <c r="E6" s="237"/>
      <c r="F6" s="237"/>
      <c r="G6" s="237"/>
      <c r="H6" s="237"/>
      <c r="I6" s="237"/>
      <c r="J6" s="237"/>
      <c r="K6" s="237"/>
      <c r="L6" s="237"/>
      <c r="M6" s="237"/>
      <c r="N6" s="237"/>
      <c r="O6" s="237"/>
    </row>
    <row r="7" spans="1:16" s="36" customFormat="1" ht="14">
      <c r="A7" s="236" t="s">
        <v>60</v>
      </c>
      <c r="B7" s="236"/>
      <c r="C7" s="238" t="str">
        <f>koptame!D5</f>
        <v>Pils iela 9, Viļaka, Viļakas novads, kadastra Nr. 3815 003 0108</v>
      </c>
      <c r="D7" s="238"/>
      <c r="E7" s="238"/>
      <c r="F7" s="238"/>
      <c r="G7" s="238"/>
      <c r="H7" s="238"/>
      <c r="I7" s="238"/>
      <c r="J7" s="238"/>
      <c r="K7" s="238"/>
      <c r="L7" s="238"/>
      <c r="M7" s="238"/>
      <c r="N7" s="238"/>
      <c r="O7" s="238"/>
    </row>
    <row r="8" spans="1:16" s="36" customFormat="1" ht="14">
      <c r="A8" s="236" t="s">
        <v>85</v>
      </c>
      <c r="B8" s="236"/>
      <c r="C8" s="236"/>
      <c r="D8" s="236"/>
      <c r="E8" s="236"/>
      <c r="F8" s="236"/>
      <c r="G8" s="236"/>
      <c r="H8" s="236"/>
      <c r="I8" s="236"/>
      <c r="J8" s="236"/>
      <c r="K8" s="236"/>
      <c r="L8" s="236"/>
      <c r="M8" s="236"/>
      <c r="N8" s="236"/>
      <c r="O8" s="236"/>
    </row>
    <row r="9" spans="1:16" s="36" customFormat="1" ht="11.5">
      <c r="A9" s="41"/>
      <c r="B9" s="61"/>
      <c r="C9" s="41"/>
      <c r="D9" s="62"/>
      <c r="E9" s="62"/>
      <c r="F9" s="63"/>
      <c r="G9" s="63"/>
      <c r="H9" s="63"/>
      <c r="I9" s="63"/>
      <c r="J9" s="63"/>
      <c r="K9" s="63"/>
      <c r="L9" s="64" t="s">
        <v>3</v>
      </c>
      <c r="M9" s="64"/>
      <c r="N9" s="253"/>
      <c r="O9" s="253"/>
    </row>
    <row r="10" spans="1:16" s="36" customFormat="1" ht="11.5">
      <c r="A10" s="65"/>
      <c r="B10" s="65"/>
      <c r="C10" s="66"/>
      <c r="D10" s="42"/>
      <c r="E10" s="42"/>
      <c r="F10" s="42"/>
      <c r="G10" s="42"/>
      <c r="H10" s="42"/>
      <c r="I10" s="42"/>
      <c r="J10" s="42"/>
      <c r="K10" s="42"/>
      <c r="L10" s="67" t="s">
        <v>4</v>
      </c>
      <c r="M10" s="67"/>
      <c r="N10" s="254"/>
      <c r="O10" s="254"/>
      <c r="P10" s="59"/>
    </row>
    <row r="11" spans="1:16" ht="13.15" customHeight="1">
      <c r="A11" s="255" t="s">
        <v>5</v>
      </c>
      <c r="B11" s="257" t="s">
        <v>6</v>
      </c>
      <c r="C11" s="60"/>
      <c r="D11" s="60"/>
      <c r="E11" s="259" t="s">
        <v>7</v>
      </c>
      <c r="F11" s="260"/>
      <c r="G11" s="260"/>
      <c r="H11" s="260"/>
      <c r="I11" s="260"/>
      <c r="J11" s="261"/>
      <c r="K11" s="262" t="s">
        <v>8</v>
      </c>
      <c r="L11" s="263"/>
      <c r="M11" s="263"/>
      <c r="N11" s="263"/>
      <c r="O11" s="264"/>
    </row>
    <row r="12" spans="1:16" ht="79.5" customHeight="1">
      <c r="A12" s="256"/>
      <c r="B12" s="258"/>
      <c r="C12" s="60" t="s">
        <v>9</v>
      </c>
      <c r="D12" s="60" t="s">
        <v>10</v>
      </c>
      <c r="E12" s="60" t="s">
        <v>31</v>
      </c>
      <c r="F12" s="60" t="s">
        <v>12</v>
      </c>
      <c r="G12" s="60" t="s">
        <v>13</v>
      </c>
      <c r="H12" s="60" t="s">
        <v>92</v>
      </c>
      <c r="I12" s="60" t="s">
        <v>14</v>
      </c>
      <c r="J12" s="60" t="s">
        <v>15</v>
      </c>
      <c r="K12" s="60" t="s">
        <v>16</v>
      </c>
      <c r="L12" s="60" t="s">
        <v>13</v>
      </c>
      <c r="M12" s="60" t="s">
        <v>92</v>
      </c>
      <c r="N12" s="60" t="s">
        <v>14</v>
      </c>
      <c r="O12" s="60" t="s">
        <v>17</v>
      </c>
    </row>
    <row r="13" spans="1:16" s="36" customFormat="1" ht="11.5" customHeight="1">
      <c r="A13" s="266" t="s">
        <v>123</v>
      </c>
      <c r="B13" s="266"/>
      <c r="C13" s="266"/>
      <c r="D13" s="266"/>
      <c r="E13" s="266"/>
      <c r="F13" s="266"/>
      <c r="G13" s="266"/>
      <c r="H13" s="266"/>
      <c r="I13" s="266"/>
      <c r="J13" s="266"/>
      <c r="K13" s="266"/>
      <c r="L13" s="266"/>
      <c r="M13" s="266"/>
      <c r="N13" s="266"/>
      <c r="O13" s="266"/>
    </row>
    <row r="14" spans="1:16" s="72" customFormat="1" ht="11.5">
      <c r="A14" s="85">
        <v>1</v>
      </c>
      <c r="B14" s="146" t="s">
        <v>243</v>
      </c>
      <c r="C14" s="145" t="s">
        <v>19</v>
      </c>
      <c r="D14" s="118">
        <v>1438</v>
      </c>
      <c r="E14" s="87"/>
      <c r="F14" s="87"/>
      <c r="G14" s="88"/>
      <c r="H14" s="89"/>
      <c r="I14" s="90"/>
      <c r="J14" s="103"/>
      <c r="K14" s="87"/>
      <c r="L14" s="87"/>
      <c r="M14" s="87"/>
      <c r="N14" s="87"/>
      <c r="O14" s="87"/>
    </row>
    <row r="15" spans="1:16" s="72" customFormat="1" ht="11.5">
      <c r="A15" s="85">
        <f t="shared" ref="A15:A101" si="0">A14+1</f>
        <v>2</v>
      </c>
      <c r="B15" s="146" t="s">
        <v>244</v>
      </c>
      <c r="C15" s="145" t="s">
        <v>232</v>
      </c>
      <c r="D15" s="118">
        <v>17</v>
      </c>
      <c r="E15" s="87"/>
      <c r="F15" s="87"/>
      <c r="G15" s="88"/>
      <c r="H15" s="87"/>
      <c r="I15" s="92"/>
      <c r="J15" s="103"/>
      <c r="K15" s="87"/>
      <c r="L15" s="87"/>
      <c r="M15" s="87"/>
      <c r="N15" s="87"/>
      <c r="O15" s="87"/>
    </row>
    <row r="16" spans="1:16" s="72" customFormat="1" ht="23">
      <c r="A16" s="85">
        <f t="shared" si="0"/>
        <v>3</v>
      </c>
      <c r="B16" s="144" t="s">
        <v>245</v>
      </c>
      <c r="C16" s="145" t="s">
        <v>232</v>
      </c>
      <c r="D16" s="118">
        <v>52</v>
      </c>
      <c r="E16" s="87"/>
      <c r="F16" s="87"/>
      <c r="G16" s="88"/>
      <c r="H16" s="87"/>
      <c r="I16" s="92"/>
      <c r="J16" s="103"/>
      <c r="K16" s="87"/>
      <c r="L16" s="87"/>
      <c r="M16" s="87"/>
      <c r="N16" s="87"/>
      <c r="O16" s="87"/>
    </row>
    <row r="17" spans="1:17" s="72" customFormat="1" ht="11.5">
      <c r="A17" s="85">
        <f t="shared" si="0"/>
        <v>4</v>
      </c>
      <c r="B17" s="144" t="s">
        <v>246</v>
      </c>
      <c r="C17" s="145" t="s">
        <v>19</v>
      </c>
      <c r="D17" s="118">
        <v>402</v>
      </c>
      <c r="E17" s="87"/>
      <c r="F17" s="87"/>
      <c r="G17" s="88"/>
      <c r="H17" s="87"/>
      <c r="I17" s="92"/>
      <c r="J17" s="103"/>
      <c r="K17" s="87"/>
      <c r="L17" s="87"/>
      <c r="M17" s="87"/>
      <c r="N17" s="87"/>
      <c r="O17" s="87"/>
    </row>
    <row r="18" spans="1:17" s="72" customFormat="1" ht="12">
      <c r="A18" s="85"/>
      <c r="B18" s="93" t="s">
        <v>269</v>
      </c>
      <c r="C18" s="145" t="s">
        <v>19</v>
      </c>
      <c r="D18" s="118">
        <v>402</v>
      </c>
      <c r="E18" s="89"/>
      <c r="F18" s="87"/>
      <c r="G18" s="88"/>
      <c r="H18" s="89"/>
      <c r="I18" s="92"/>
      <c r="J18" s="103"/>
      <c r="K18" s="87"/>
      <c r="L18" s="87"/>
      <c r="M18" s="87"/>
      <c r="N18" s="87"/>
      <c r="O18" s="87"/>
    </row>
    <row r="19" spans="1:17" s="72" customFormat="1" ht="23">
      <c r="A19" s="85">
        <f>A17+1</f>
        <v>5</v>
      </c>
      <c r="B19" s="144" t="s">
        <v>247</v>
      </c>
      <c r="C19" s="145" t="s">
        <v>19</v>
      </c>
      <c r="D19" s="118">
        <v>208</v>
      </c>
      <c r="E19" s="87"/>
      <c r="F19" s="87"/>
      <c r="G19" s="88"/>
      <c r="H19" s="87"/>
      <c r="I19" s="92"/>
      <c r="J19" s="103"/>
      <c r="K19" s="87"/>
      <c r="L19" s="87"/>
      <c r="M19" s="87"/>
      <c r="N19" s="87"/>
      <c r="O19" s="87"/>
      <c r="Q19" s="121"/>
    </row>
    <row r="20" spans="1:17" s="72" customFormat="1" ht="12">
      <c r="A20" s="85"/>
      <c r="B20" s="93" t="s">
        <v>274</v>
      </c>
      <c r="C20" s="145" t="s">
        <v>19</v>
      </c>
      <c r="D20" s="118">
        <v>208</v>
      </c>
      <c r="E20" s="87"/>
      <c r="F20" s="87"/>
      <c r="G20" s="88"/>
      <c r="H20" s="87"/>
      <c r="I20" s="92"/>
      <c r="J20" s="103"/>
      <c r="K20" s="87"/>
      <c r="L20" s="87"/>
      <c r="M20" s="87"/>
      <c r="N20" s="87"/>
      <c r="O20" s="87"/>
      <c r="Q20" s="121"/>
    </row>
    <row r="21" spans="1:17" s="72" customFormat="1" ht="23">
      <c r="A21" s="85">
        <f>A19+1</f>
        <v>6</v>
      </c>
      <c r="B21" s="144" t="s">
        <v>248</v>
      </c>
      <c r="C21" s="145" t="s">
        <v>232</v>
      </c>
      <c r="D21" s="118">
        <v>41</v>
      </c>
      <c r="E21" s="89"/>
      <c r="F21" s="87"/>
      <c r="G21" s="88"/>
      <c r="H21" s="87"/>
      <c r="I21" s="92"/>
      <c r="J21" s="103"/>
      <c r="K21" s="87"/>
      <c r="L21" s="87"/>
      <c r="M21" s="87"/>
      <c r="N21" s="87"/>
      <c r="O21" s="87"/>
      <c r="Q21" s="121"/>
    </row>
    <row r="22" spans="1:17" s="72" customFormat="1" ht="11.5">
      <c r="A22" s="85">
        <f t="shared" si="0"/>
        <v>7</v>
      </c>
      <c r="B22" s="146" t="s">
        <v>249</v>
      </c>
      <c r="C22" s="145" t="s">
        <v>19</v>
      </c>
      <c r="D22" s="118">
        <v>503</v>
      </c>
      <c r="E22" s="87"/>
      <c r="F22" s="87"/>
      <c r="G22" s="88"/>
      <c r="H22" s="87"/>
      <c r="I22" s="92"/>
      <c r="J22" s="103"/>
      <c r="K22" s="87"/>
      <c r="L22" s="87"/>
      <c r="M22" s="87"/>
      <c r="N22" s="87"/>
      <c r="O22" s="87"/>
      <c r="Q22" s="121"/>
    </row>
    <row r="23" spans="1:17" s="72" customFormat="1" ht="23">
      <c r="A23" s="85">
        <f>A22+1</f>
        <v>8</v>
      </c>
      <c r="B23" s="144" t="s">
        <v>250</v>
      </c>
      <c r="C23" s="145" t="s">
        <v>19</v>
      </c>
      <c r="D23" s="118">
        <v>1943</v>
      </c>
      <c r="E23" s="89"/>
      <c r="F23" s="87"/>
      <c r="G23" s="88"/>
      <c r="H23" s="89"/>
      <c r="I23" s="92"/>
      <c r="J23" s="103"/>
      <c r="K23" s="87"/>
      <c r="L23" s="87"/>
      <c r="M23" s="87"/>
      <c r="N23" s="87"/>
      <c r="O23" s="87"/>
    </row>
    <row r="24" spans="1:17" s="72" customFormat="1" ht="24">
      <c r="A24" s="85">
        <f t="shared" si="0"/>
        <v>9</v>
      </c>
      <c r="B24" s="93" t="s">
        <v>271</v>
      </c>
      <c r="C24" s="145" t="s">
        <v>19</v>
      </c>
      <c r="D24" s="118">
        <v>277</v>
      </c>
      <c r="E24" s="89"/>
      <c r="F24" s="87"/>
      <c r="G24" s="88"/>
      <c r="H24" s="89"/>
      <c r="I24" s="92"/>
      <c r="J24" s="103"/>
      <c r="K24" s="87"/>
      <c r="L24" s="87"/>
      <c r="M24" s="87"/>
      <c r="N24" s="87"/>
      <c r="O24" s="87"/>
    </row>
    <row r="25" spans="1:17" s="72" customFormat="1" ht="24">
      <c r="A25" s="85">
        <f t="shared" si="0"/>
        <v>10</v>
      </c>
      <c r="B25" s="93" t="s">
        <v>272</v>
      </c>
      <c r="C25" s="145" t="s">
        <v>19</v>
      </c>
      <c r="D25" s="118">
        <v>175</v>
      </c>
      <c r="E25" s="89"/>
      <c r="F25" s="87"/>
      <c r="G25" s="88"/>
      <c r="H25" s="89"/>
      <c r="I25" s="92"/>
      <c r="J25" s="103"/>
      <c r="K25" s="87"/>
      <c r="L25" s="87"/>
      <c r="M25" s="87"/>
      <c r="N25" s="87"/>
      <c r="O25" s="87"/>
    </row>
    <row r="26" spans="1:17" s="72" customFormat="1" ht="24">
      <c r="A26" s="85">
        <f t="shared" si="0"/>
        <v>11</v>
      </c>
      <c r="B26" s="93" t="s">
        <v>273</v>
      </c>
      <c r="C26" s="145" t="s">
        <v>19</v>
      </c>
      <c r="D26" s="118">
        <v>51</v>
      </c>
      <c r="E26" s="89"/>
      <c r="F26" s="87"/>
      <c r="G26" s="88"/>
      <c r="H26" s="89"/>
      <c r="I26" s="92"/>
      <c r="J26" s="103"/>
      <c r="K26" s="87"/>
      <c r="L26" s="87"/>
      <c r="M26" s="87"/>
      <c r="N26" s="87"/>
      <c r="O26" s="87"/>
    </row>
    <row r="27" spans="1:17" s="72" customFormat="1" ht="12">
      <c r="A27" s="85">
        <f t="shared" si="0"/>
        <v>12</v>
      </c>
      <c r="B27" s="93" t="s">
        <v>275</v>
      </c>
      <c r="C27" s="145" t="s">
        <v>19</v>
      </c>
      <c r="D27" s="118">
        <v>193</v>
      </c>
      <c r="E27" s="87"/>
      <c r="F27" s="87"/>
      <c r="G27" s="88"/>
      <c r="H27" s="87"/>
      <c r="I27" s="92"/>
      <c r="J27" s="103"/>
      <c r="K27" s="87"/>
      <c r="L27" s="87"/>
      <c r="M27" s="87"/>
      <c r="N27" s="87"/>
      <c r="O27" s="87"/>
    </row>
    <row r="28" spans="1:17" s="72" customFormat="1" ht="12">
      <c r="A28" s="85">
        <f t="shared" si="0"/>
        <v>13</v>
      </c>
      <c r="B28" s="93" t="s">
        <v>276</v>
      </c>
      <c r="C28" s="145" t="s">
        <v>19</v>
      </c>
      <c r="D28" s="118">
        <v>366</v>
      </c>
      <c r="E28" s="87"/>
      <c r="F28" s="87"/>
      <c r="G28" s="88"/>
      <c r="H28" s="87"/>
      <c r="I28" s="92"/>
      <c r="J28" s="103"/>
      <c r="K28" s="87"/>
      <c r="L28" s="87"/>
      <c r="M28" s="87"/>
      <c r="N28" s="87"/>
      <c r="O28" s="87"/>
    </row>
    <row r="29" spans="1:17" s="72" customFormat="1" ht="12">
      <c r="A29" s="85">
        <f t="shared" si="0"/>
        <v>14</v>
      </c>
      <c r="B29" s="93" t="s">
        <v>274</v>
      </c>
      <c r="C29" s="145" t="s">
        <v>19</v>
      </c>
      <c r="D29" s="118">
        <v>1425</v>
      </c>
      <c r="E29" s="87"/>
      <c r="F29" s="87"/>
      <c r="G29" s="88"/>
      <c r="H29" s="87"/>
      <c r="I29" s="92"/>
      <c r="J29" s="103"/>
      <c r="K29" s="87"/>
      <c r="L29" s="87"/>
      <c r="M29" s="87"/>
      <c r="N29" s="87"/>
      <c r="O29" s="87"/>
    </row>
    <row r="30" spans="1:17" s="72" customFormat="1" ht="12">
      <c r="A30" s="85">
        <f t="shared" si="0"/>
        <v>15</v>
      </c>
      <c r="B30" s="93" t="s">
        <v>277</v>
      </c>
      <c r="C30" s="145" t="s">
        <v>19</v>
      </c>
      <c r="D30" s="118">
        <v>190</v>
      </c>
      <c r="E30" s="87"/>
      <c r="F30" s="87"/>
      <c r="G30" s="88"/>
      <c r="H30" s="87"/>
      <c r="I30" s="92"/>
      <c r="J30" s="103"/>
      <c r="K30" s="87"/>
      <c r="L30" s="87"/>
      <c r="M30" s="87"/>
      <c r="N30" s="87"/>
      <c r="O30" s="87"/>
    </row>
    <row r="31" spans="1:17" s="72" customFormat="1" ht="12">
      <c r="A31" s="85">
        <f t="shared" si="0"/>
        <v>16</v>
      </c>
      <c r="B31" s="93" t="s">
        <v>278</v>
      </c>
      <c r="C31" s="145" t="s">
        <v>19</v>
      </c>
      <c r="D31" s="118">
        <v>10</v>
      </c>
      <c r="E31" s="87"/>
      <c r="F31" s="87"/>
      <c r="G31" s="88"/>
      <c r="H31" s="87"/>
      <c r="I31" s="92"/>
      <c r="J31" s="103"/>
      <c r="K31" s="87"/>
      <c r="L31" s="87"/>
      <c r="M31" s="87"/>
      <c r="N31" s="87"/>
      <c r="O31" s="87"/>
    </row>
    <row r="32" spans="1:17" s="72" customFormat="1" ht="11.5">
      <c r="A32" s="85">
        <f t="shared" si="0"/>
        <v>17</v>
      </c>
      <c r="B32" s="146" t="s">
        <v>125</v>
      </c>
      <c r="C32" s="145" t="s">
        <v>19</v>
      </c>
      <c r="D32" s="118">
        <v>1943</v>
      </c>
      <c r="E32" s="89"/>
      <c r="F32" s="87"/>
      <c r="G32" s="88"/>
      <c r="H32" s="88"/>
      <c r="I32" s="90"/>
      <c r="J32" s="103"/>
      <c r="K32" s="87"/>
      <c r="L32" s="87"/>
      <c r="M32" s="87"/>
      <c r="N32" s="87"/>
      <c r="O32" s="87"/>
    </row>
    <row r="33" spans="1:15" s="72" customFormat="1" ht="12">
      <c r="A33" s="85">
        <f t="shared" si="0"/>
        <v>18</v>
      </c>
      <c r="B33" s="143" t="s">
        <v>270</v>
      </c>
      <c r="C33" s="145" t="s">
        <v>19</v>
      </c>
      <c r="D33" s="118">
        <v>1943</v>
      </c>
      <c r="E33" s="89"/>
      <c r="F33" s="87"/>
      <c r="G33" s="88"/>
      <c r="H33" s="88"/>
      <c r="I33" s="90"/>
      <c r="J33" s="103"/>
      <c r="K33" s="87"/>
      <c r="L33" s="87"/>
      <c r="M33" s="87"/>
      <c r="N33" s="87"/>
      <c r="O33" s="87"/>
    </row>
    <row r="34" spans="1:15" s="72" customFormat="1" ht="11.5">
      <c r="A34" s="85">
        <f t="shared" si="0"/>
        <v>19</v>
      </c>
      <c r="B34" s="146" t="s">
        <v>126</v>
      </c>
      <c r="C34" s="145" t="s">
        <v>232</v>
      </c>
      <c r="D34" s="118">
        <v>140</v>
      </c>
      <c r="E34" s="87"/>
      <c r="F34" s="87"/>
      <c r="G34" s="88"/>
      <c r="H34" s="89"/>
      <c r="I34" s="90"/>
      <c r="J34" s="103"/>
      <c r="K34" s="87"/>
      <c r="L34" s="87"/>
      <c r="M34" s="87"/>
      <c r="N34" s="87"/>
      <c r="O34" s="87"/>
    </row>
    <row r="35" spans="1:15" s="72" customFormat="1" ht="12">
      <c r="A35" s="85">
        <f t="shared" si="0"/>
        <v>20</v>
      </c>
      <c r="B35" s="143" t="s">
        <v>279</v>
      </c>
      <c r="C35" s="145" t="s">
        <v>232</v>
      </c>
      <c r="D35" s="118">
        <v>116</v>
      </c>
      <c r="E35" s="87"/>
      <c r="F35" s="87"/>
      <c r="G35" s="88"/>
      <c r="H35" s="89"/>
      <c r="I35" s="90"/>
      <c r="J35" s="103"/>
      <c r="K35" s="87"/>
      <c r="L35" s="87"/>
      <c r="M35" s="87"/>
      <c r="N35" s="87"/>
      <c r="O35" s="87"/>
    </row>
    <row r="36" spans="1:15" s="72" customFormat="1" ht="12">
      <c r="A36" s="85">
        <f t="shared" si="0"/>
        <v>21</v>
      </c>
      <c r="B36" s="143" t="s">
        <v>280</v>
      </c>
      <c r="C36" s="145" t="s">
        <v>232</v>
      </c>
      <c r="D36" s="118">
        <v>22</v>
      </c>
      <c r="E36" s="87"/>
      <c r="F36" s="87"/>
      <c r="G36" s="88"/>
      <c r="H36" s="89"/>
      <c r="I36" s="90"/>
      <c r="J36" s="103"/>
      <c r="K36" s="87"/>
      <c r="L36" s="87"/>
      <c r="M36" s="87"/>
      <c r="N36" s="87"/>
      <c r="O36" s="87"/>
    </row>
    <row r="37" spans="1:15" s="72" customFormat="1" ht="12">
      <c r="A37" s="85">
        <f t="shared" si="0"/>
        <v>22</v>
      </c>
      <c r="B37" s="143" t="s">
        <v>281</v>
      </c>
      <c r="C37" s="145" t="s">
        <v>232</v>
      </c>
      <c r="D37" s="118">
        <v>2</v>
      </c>
      <c r="E37" s="87"/>
      <c r="F37" s="87"/>
      <c r="G37" s="88"/>
      <c r="H37" s="89"/>
      <c r="I37" s="90"/>
      <c r="J37" s="103"/>
      <c r="K37" s="87"/>
      <c r="L37" s="87"/>
      <c r="M37" s="87"/>
      <c r="N37" s="87"/>
      <c r="O37" s="87"/>
    </row>
    <row r="38" spans="1:15" s="72" customFormat="1" ht="23">
      <c r="A38" s="85">
        <f t="shared" si="0"/>
        <v>23</v>
      </c>
      <c r="B38" s="144" t="s">
        <v>251</v>
      </c>
      <c r="C38" s="145" t="s">
        <v>252</v>
      </c>
      <c r="D38" s="118">
        <v>27</v>
      </c>
      <c r="E38" s="87"/>
      <c r="F38" s="87"/>
      <c r="G38" s="88"/>
      <c r="H38" s="89"/>
      <c r="I38" s="90"/>
      <c r="J38" s="103"/>
      <c r="K38" s="87"/>
      <c r="L38" s="87"/>
      <c r="M38" s="87"/>
      <c r="N38" s="87"/>
      <c r="O38" s="87"/>
    </row>
    <row r="39" spans="1:15" s="72" customFormat="1" ht="12">
      <c r="A39" s="85">
        <f t="shared" si="0"/>
        <v>24</v>
      </c>
      <c r="B39" s="93" t="s">
        <v>286</v>
      </c>
      <c r="C39" s="145" t="s">
        <v>232</v>
      </c>
      <c r="D39" s="118">
        <v>27</v>
      </c>
      <c r="E39" s="87"/>
      <c r="F39" s="87"/>
      <c r="G39" s="88"/>
      <c r="H39" s="89"/>
      <c r="I39" s="90"/>
      <c r="J39" s="103"/>
      <c r="K39" s="87"/>
      <c r="L39" s="87"/>
      <c r="M39" s="87"/>
      <c r="N39" s="87"/>
      <c r="O39" s="87"/>
    </row>
    <row r="40" spans="1:15" s="72" customFormat="1" ht="23">
      <c r="A40" s="85">
        <f t="shared" si="0"/>
        <v>25</v>
      </c>
      <c r="B40" s="144" t="s">
        <v>288</v>
      </c>
      <c r="C40" s="145" t="s">
        <v>232</v>
      </c>
      <c r="D40" s="118">
        <v>25</v>
      </c>
      <c r="E40" s="87"/>
      <c r="F40" s="87"/>
      <c r="G40" s="88"/>
      <c r="H40" s="89"/>
      <c r="I40" s="90"/>
      <c r="J40" s="103"/>
      <c r="K40" s="87"/>
      <c r="L40" s="87"/>
      <c r="M40" s="87"/>
      <c r="N40" s="87"/>
      <c r="O40" s="87"/>
    </row>
    <row r="41" spans="1:15" s="72" customFormat="1" ht="12">
      <c r="A41" s="85">
        <f t="shared" si="0"/>
        <v>26</v>
      </c>
      <c r="B41" s="93" t="s">
        <v>285</v>
      </c>
      <c r="C41" s="145" t="s">
        <v>232</v>
      </c>
      <c r="D41" s="118">
        <v>25</v>
      </c>
      <c r="E41" s="87"/>
      <c r="F41" s="87"/>
      <c r="G41" s="88"/>
      <c r="H41" s="89"/>
      <c r="I41" s="90"/>
      <c r="J41" s="103"/>
      <c r="K41" s="87"/>
      <c r="L41" s="87"/>
      <c r="M41" s="87"/>
      <c r="N41" s="87"/>
      <c r="O41" s="87"/>
    </row>
    <row r="42" spans="1:15" s="72" customFormat="1" ht="12">
      <c r="A42" s="85"/>
      <c r="B42" s="93" t="s">
        <v>287</v>
      </c>
      <c r="C42" s="145" t="s">
        <v>232</v>
      </c>
      <c r="D42" s="118">
        <v>25</v>
      </c>
      <c r="E42" s="87"/>
      <c r="F42" s="87"/>
      <c r="G42" s="88"/>
      <c r="H42" s="89"/>
      <c r="I42" s="90"/>
      <c r="J42" s="103"/>
      <c r="K42" s="87"/>
      <c r="L42" s="87"/>
      <c r="M42" s="87"/>
      <c r="N42" s="87"/>
      <c r="O42" s="87"/>
    </row>
    <row r="43" spans="1:15" s="72" customFormat="1" ht="11.5">
      <c r="A43" s="85">
        <f>A41+1</f>
        <v>27</v>
      </c>
      <c r="B43" s="146" t="s">
        <v>253</v>
      </c>
      <c r="C43" s="145" t="s">
        <v>232</v>
      </c>
      <c r="D43" s="118">
        <v>27</v>
      </c>
      <c r="E43" s="89"/>
      <c r="F43" s="87"/>
      <c r="G43" s="88"/>
      <c r="H43" s="88"/>
      <c r="I43" s="90"/>
      <c r="J43" s="103"/>
      <c r="K43" s="87"/>
      <c r="L43" s="87"/>
      <c r="M43" s="87"/>
      <c r="N43" s="87"/>
      <c r="O43" s="87"/>
    </row>
    <row r="44" spans="1:15" s="72" customFormat="1" ht="12">
      <c r="A44" s="85"/>
      <c r="B44" s="93" t="s">
        <v>290</v>
      </c>
      <c r="C44" s="145" t="s">
        <v>232</v>
      </c>
      <c r="D44" s="118">
        <v>27</v>
      </c>
      <c r="E44" s="89"/>
      <c r="F44" s="87"/>
      <c r="G44" s="88"/>
      <c r="H44" s="88"/>
      <c r="I44" s="90"/>
      <c r="J44" s="103"/>
      <c r="K44" s="87"/>
      <c r="L44" s="87"/>
      <c r="M44" s="87"/>
      <c r="N44" s="87"/>
      <c r="O44" s="87"/>
    </row>
    <row r="45" spans="1:15" s="72" customFormat="1" ht="11.5">
      <c r="A45" s="85">
        <f>A43+1</f>
        <v>28</v>
      </c>
      <c r="B45" s="146" t="s">
        <v>124</v>
      </c>
      <c r="C45" s="145" t="s">
        <v>232</v>
      </c>
      <c r="D45" s="118">
        <v>25</v>
      </c>
      <c r="E45" s="89"/>
      <c r="F45" s="87"/>
      <c r="G45" s="88"/>
      <c r="H45" s="88"/>
      <c r="I45" s="90"/>
      <c r="J45" s="103"/>
      <c r="K45" s="87"/>
      <c r="L45" s="87"/>
      <c r="M45" s="87"/>
      <c r="N45" s="87"/>
      <c r="O45" s="87"/>
    </row>
    <row r="46" spans="1:15" s="72" customFormat="1" ht="24">
      <c r="A46" s="85"/>
      <c r="B46" s="93" t="s">
        <v>289</v>
      </c>
      <c r="C46" s="145" t="s">
        <v>232</v>
      </c>
      <c r="D46" s="118">
        <v>25</v>
      </c>
      <c r="E46" s="89"/>
      <c r="F46" s="87"/>
      <c r="G46" s="88"/>
      <c r="H46" s="88"/>
      <c r="I46" s="90"/>
      <c r="J46" s="103"/>
      <c r="K46" s="87"/>
      <c r="L46" s="87"/>
      <c r="M46" s="87"/>
      <c r="N46" s="87"/>
      <c r="O46" s="87"/>
    </row>
    <row r="47" spans="1:15" s="72" customFormat="1" ht="11.5">
      <c r="A47" s="85">
        <f>A45+1</f>
        <v>29</v>
      </c>
      <c r="B47" s="146" t="s">
        <v>254</v>
      </c>
      <c r="C47" s="145" t="s">
        <v>232</v>
      </c>
      <c r="D47" s="118">
        <v>25</v>
      </c>
      <c r="E47" s="87"/>
      <c r="F47" s="87"/>
      <c r="G47" s="88"/>
      <c r="H47" s="87"/>
      <c r="I47" s="92"/>
      <c r="J47" s="103"/>
      <c r="K47" s="87"/>
      <c r="L47" s="87"/>
      <c r="M47" s="87"/>
      <c r="N47" s="87"/>
      <c r="O47" s="87"/>
    </row>
    <row r="48" spans="1:15" s="72" customFormat="1" ht="12">
      <c r="A48" s="85"/>
      <c r="B48" s="143" t="s">
        <v>291</v>
      </c>
      <c r="C48" s="145" t="s">
        <v>232</v>
      </c>
      <c r="D48" s="118">
        <v>20</v>
      </c>
      <c r="E48" s="87"/>
      <c r="F48" s="87"/>
      <c r="G48" s="88"/>
      <c r="H48" s="87"/>
      <c r="I48" s="92"/>
      <c r="J48" s="103"/>
      <c r="K48" s="87"/>
      <c r="L48" s="87"/>
      <c r="M48" s="87"/>
      <c r="N48" s="87"/>
      <c r="O48" s="87"/>
    </row>
    <row r="49" spans="1:15" s="72" customFormat="1" ht="12">
      <c r="A49" s="85"/>
      <c r="B49" s="143" t="s">
        <v>292</v>
      </c>
      <c r="C49" s="145" t="s">
        <v>232</v>
      </c>
      <c r="D49" s="118">
        <v>5</v>
      </c>
      <c r="E49" s="87"/>
      <c r="F49" s="87"/>
      <c r="G49" s="88"/>
      <c r="H49" s="87"/>
      <c r="I49" s="92"/>
      <c r="J49" s="103"/>
      <c r="K49" s="87"/>
      <c r="L49" s="87"/>
      <c r="M49" s="87"/>
      <c r="N49" s="87"/>
      <c r="O49" s="87"/>
    </row>
    <row r="50" spans="1:15" s="72" customFormat="1" ht="11.5">
      <c r="A50" s="85">
        <f>A47+1</f>
        <v>30</v>
      </c>
      <c r="B50" s="146" t="s">
        <v>255</v>
      </c>
      <c r="C50" s="145" t="s">
        <v>232</v>
      </c>
      <c r="D50" s="118">
        <v>27</v>
      </c>
      <c r="E50" s="89"/>
      <c r="F50" s="87"/>
      <c r="G50" s="88"/>
      <c r="H50" s="88"/>
      <c r="I50" s="90"/>
      <c r="J50" s="103"/>
      <c r="K50" s="87"/>
      <c r="L50" s="87"/>
      <c r="M50" s="87"/>
      <c r="N50" s="87"/>
      <c r="O50" s="87"/>
    </row>
    <row r="51" spans="1:15" s="72" customFormat="1" ht="12">
      <c r="A51" s="85"/>
      <c r="B51" s="143" t="s">
        <v>294</v>
      </c>
      <c r="C51" s="145" t="s">
        <v>232</v>
      </c>
      <c r="D51" s="118">
        <v>27</v>
      </c>
      <c r="E51" s="89"/>
      <c r="F51" s="87"/>
      <c r="G51" s="88"/>
      <c r="H51" s="89"/>
      <c r="I51" s="92"/>
      <c r="J51" s="103"/>
      <c r="K51" s="87"/>
      <c r="L51" s="87"/>
      <c r="M51" s="87"/>
      <c r="N51" s="87"/>
      <c r="O51" s="87"/>
    </row>
    <row r="52" spans="1:15" s="72" customFormat="1" ht="11.5">
      <c r="A52" s="85">
        <f>A50+1</f>
        <v>31</v>
      </c>
      <c r="B52" s="146" t="s">
        <v>256</v>
      </c>
      <c r="C52" s="145" t="s">
        <v>232</v>
      </c>
      <c r="D52" s="118">
        <v>30</v>
      </c>
      <c r="E52" s="89"/>
      <c r="F52" s="87"/>
      <c r="G52" s="88"/>
      <c r="H52" s="88"/>
      <c r="I52" s="90"/>
      <c r="J52" s="103"/>
      <c r="K52" s="87"/>
      <c r="L52" s="87"/>
      <c r="M52" s="87"/>
      <c r="N52" s="87"/>
      <c r="O52" s="87"/>
    </row>
    <row r="53" spans="1:15" s="72" customFormat="1" ht="12">
      <c r="A53" s="85"/>
      <c r="B53" s="143" t="s">
        <v>293</v>
      </c>
      <c r="C53" s="145" t="s">
        <v>232</v>
      </c>
      <c r="D53" s="118">
        <v>30</v>
      </c>
      <c r="E53" s="89"/>
      <c r="F53" s="87"/>
      <c r="G53" s="88"/>
      <c r="H53" s="89"/>
      <c r="I53" s="92"/>
      <c r="J53" s="103"/>
      <c r="K53" s="87"/>
      <c r="L53" s="87"/>
      <c r="M53" s="87"/>
      <c r="N53" s="87"/>
      <c r="O53" s="87"/>
    </row>
    <row r="54" spans="1:15" s="72" customFormat="1" ht="23">
      <c r="A54" s="85">
        <f>A52+1</f>
        <v>32</v>
      </c>
      <c r="B54" s="144" t="s">
        <v>257</v>
      </c>
      <c r="C54" s="145" t="s">
        <v>232</v>
      </c>
      <c r="D54" s="118">
        <v>57</v>
      </c>
      <c r="E54" s="87"/>
      <c r="F54" s="87"/>
      <c r="G54" s="88"/>
      <c r="H54" s="87"/>
      <c r="I54" s="92"/>
      <c r="J54" s="103"/>
      <c r="K54" s="87"/>
      <c r="L54" s="87"/>
      <c r="M54" s="87"/>
      <c r="N54" s="87"/>
      <c r="O54" s="87"/>
    </row>
    <row r="55" spans="1:15" s="72" customFormat="1" ht="24">
      <c r="A55" s="85">
        <f t="shared" ref="A55:A62" si="1">A54+1</f>
        <v>33</v>
      </c>
      <c r="B55" s="93" t="s">
        <v>282</v>
      </c>
      <c r="C55" s="145" t="s">
        <v>232</v>
      </c>
      <c r="D55" s="118">
        <v>57</v>
      </c>
      <c r="E55" s="87"/>
      <c r="F55" s="87"/>
      <c r="G55" s="88"/>
      <c r="H55" s="87"/>
      <c r="I55" s="92"/>
      <c r="J55" s="103"/>
      <c r="K55" s="87"/>
      <c r="L55" s="87"/>
      <c r="M55" s="87"/>
      <c r="N55" s="87"/>
      <c r="O55" s="87"/>
    </row>
    <row r="56" spans="1:15" s="72" customFormat="1" ht="12">
      <c r="A56" s="85">
        <f t="shared" si="1"/>
        <v>34</v>
      </c>
      <c r="B56" s="93" t="s">
        <v>283</v>
      </c>
      <c r="C56" s="145" t="s">
        <v>232</v>
      </c>
      <c r="D56" s="118">
        <v>57</v>
      </c>
      <c r="E56" s="89"/>
      <c r="F56" s="87"/>
      <c r="G56" s="88"/>
      <c r="H56" s="88"/>
      <c r="I56" s="90"/>
      <c r="J56" s="103"/>
      <c r="K56" s="87"/>
      <c r="L56" s="87"/>
      <c r="M56" s="87"/>
      <c r="N56" s="87"/>
      <c r="O56" s="87"/>
    </row>
    <row r="57" spans="1:15" s="72" customFormat="1" ht="11.5">
      <c r="A57" s="85">
        <f>A56+1</f>
        <v>35</v>
      </c>
      <c r="B57" s="146" t="s">
        <v>258</v>
      </c>
      <c r="C57" s="145" t="s">
        <v>232</v>
      </c>
      <c r="D57" s="118">
        <v>52</v>
      </c>
      <c r="E57" s="89"/>
      <c r="F57" s="87"/>
      <c r="G57" s="88"/>
      <c r="H57" s="88"/>
      <c r="I57" s="90"/>
      <c r="J57" s="103"/>
      <c r="K57" s="87"/>
      <c r="L57" s="87"/>
      <c r="M57" s="87"/>
      <c r="N57" s="87"/>
      <c r="O57" s="87"/>
    </row>
    <row r="58" spans="1:15" s="72" customFormat="1" ht="12">
      <c r="A58" s="85">
        <f t="shared" si="1"/>
        <v>36</v>
      </c>
      <c r="B58" s="143" t="s">
        <v>284</v>
      </c>
      <c r="C58" s="145" t="s">
        <v>232</v>
      </c>
      <c r="D58" s="118">
        <v>52</v>
      </c>
      <c r="E58" s="89"/>
      <c r="F58" s="87"/>
      <c r="G58" s="88"/>
      <c r="H58" s="88"/>
      <c r="I58" s="90"/>
      <c r="J58" s="103"/>
      <c r="K58" s="87"/>
      <c r="L58" s="87"/>
      <c r="M58" s="87"/>
      <c r="N58" s="87"/>
      <c r="O58" s="87"/>
    </row>
    <row r="59" spans="1:15" s="72" customFormat="1" ht="23">
      <c r="A59" s="85">
        <f t="shared" si="1"/>
        <v>37</v>
      </c>
      <c r="B59" s="86" t="s">
        <v>401</v>
      </c>
      <c r="C59" s="145" t="s">
        <v>232</v>
      </c>
      <c r="D59" s="118">
        <v>2</v>
      </c>
      <c r="E59" s="89"/>
      <c r="F59" s="87"/>
      <c r="G59" s="88"/>
      <c r="H59" s="88"/>
      <c r="I59" s="90"/>
      <c r="J59" s="103"/>
      <c r="K59" s="87"/>
      <c r="L59" s="87"/>
      <c r="M59" s="87"/>
      <c r="N59" s="87"/>
      <c r="O59" s="87"/>
    </row>
    <row r="60" spans="1:15" s="72" customFormat="1" ht="11.5">
      <c r="A60" s="85">
        <f t="shared" si="1"/>
        <v>38</v>
      </c>
      <c r="B60" s="146" t="s">
        <v>259</v>
      </c>
      <c r="C60" s="145" t="s">
        <v>252</v>
      </c>
      <c r="D60" s="118">
        <v>1</v>
      </c>
      <c r="E60" s="87"/>
      <c r="F60" s="87"/>
      <c r="G60" s="88"/>
      <c r="H60" s="89"/>
      <c r="I60" s="90"/>
      <c r="J60" s="103"/>
      <c r="K60" s="87"/>
      <c r="L60" s="87"/>
      <c r="M60" s="87"/>
      <c r="N60" s="87"/>
      <c r="O60" s="87"/>
    </row>
    <row r="61" spans="1:15" s="72" customFormat="1" ht="11.5">
      <c r="A61" s="85">
        <f t="shared" si="1"/>
        <v>39</v>
      </c>
      <c r="B61" s="146" t="s">
        <v>260</v>
      </c>
      <c r="C61" s="145" t="s">
        <v>252</v>
      </c>
      <c r="D61" s="118">
        <v>3</v>
      </c>
      <c r="E61" s="87"/>
      <c r="F61" s="87"/>
      <c r="G61" s="88"/>
      <c r="H61" s="89"/>
      <c r="I61" s="90"/>
      <c r="J61" s="103"/>
      <c r="K61" s="87"/>
      <c r="L61" s="87"/>
      <c r="M61" s="87"/>
      <c r="N61" s="87"/>
      <c r="O61" s="87"/>
    </row>
    <row r="62" spans="1:15" s="72" customFormat="1" ht="11.5">
      <c r="A62" s="85">
        <f t="shared" si="1"/>
        <v>40</v>
      </c>
      <c r="B62" s="146" t="s">
        <v>261</v>
      </c>
      <c r="C62" s="145" t="s">
        <v>252</v>
      </c>
      <c r="D62" s="118">
        <v>3</v>
      </c>
      <c r="E62" s="87"/>
      <c r="F62" s="87"/>
      <c r="G62" s="88"/>
      <c r="H62" s="89"/>
      <c r="I62" s="90"/>
      <c r="J62" s="103"/>
      <c r="K62" s="87"/>
      <c r="L62" s="87"/>
      <c r="M62" s="87"/>
      <c r="N62" s="87"/>
      <c r="O62" s="87"/>
    </row>
    <row r="63" spans="1:15" s="72" customFormat="1" ht="11.5">
      <c r="A63" s="85">
        <f t="shared" si="0"/>
        <v>41</v>
      </c>
      <c r="B63" s="146" t="s">
        <v>262</v>
      </c>
      <c r="C63" s="145" t="s">
        <v>252</v>
      </c>
      <c r="D63" s="118">
        <v>6</v>
      </c>
      <c r="E63" s="87"/>
      <c r="F63" s="87"/>
      <c r="G63" s="88"/>
      <c r="H63" s="89"/>
      <c r="I63" s="90"/>
      <c r="J63" s="103"/>
      <c r="K63" s="87"/>
      <c r="L63" s="87"/>
      <c r="M63" s="87"/>
      <c r="N63" s="87"/>
      <c r="O63" s="87"/>
    </row>
    <row r="64" spans="1:15" s="72" customFormat="1" ht="11.5">
      <c r="A64" s="142">
        <f t="shared" si="0"/>
        <v>42</v>
      </c>
      <c r="B64" s="141" t="s">
        <v>263</v>
      </c>
      <c r="C64" s="140" t="s">
        <v>252</v>
      </c>
      <c r="D64" s="139">
        <v>5</v>
      </c>
      <c r="E64" s="87"/>
      <c r="F64" s="87"/>
      <c r="G64" s="88"/>
      <c r="H64" s="89"/>
      <c r="I64" s="90"/>
      <c r="J64" s="103"/>
      <c r="K64" s="87"/>
      <c r="L64" s="87"/>
      <c r="M64" s="87"/>
      <c r="N64" s="87"/>
      <c r="O64" s="87"/>
    </row>
    <row r="65" spans="1:15" s="72" customFormat="1" ht="13">
      <c r="A65" s="142">
        <f t="shared" si="0"/>
        <v>43</v>
      </c>
      <c r="B65" s="130" t="s">
        <v>295</v>
      </c>
      <c r="C65" s="145" t="s">
        <v>252</v>
      </c>
      <c r="D65" s="131">
        <v>2</v>
      </c>
      <c r="E65" s="89"/>
      <c r="F65" s="87"/>
      <c r="G65" s="88"/>
      <c r="H65" s="88"/>
      <c r="I65" s="89"/>
      <c r="J65" s="103"/>
      <c r="K65" s="87"/>
      <c r="L65" s="87"/>
      <c r="M65" s="87"/>
      <c r="N65" s="87"/>
      <c r="O65" s="87"/>
    </row>
    <row r="66" spans="1:15" s="72" customFormat="1" ht="13">
      <c r="A66" s="142">
        <f t="shared" si="0"/>
        <v>44</v>
      </c>
      <c r="B66" s="130" t="s">
        <v>296</v>
      </c>
      <c r="C66" s="145" t="s">
        <v>252</v>
      </c>
      <c r="D66" s="131">
        <v>1</v>
      </c>
      <c r="E66" s="89"/>
      <c r="F66" s="87"/>
      <c r="G66" s="88"/>
      <c r="H66" s="88"/>
      <c r="I66" s="89"/>
      <c r="J66" s="103"/>
      <c r="K66" s="87"/>
      <c r="L66" s="87"/>
      <c r="M66" s="87"/>
      <c r="N66" s="87"/>
      <c r="O66" s="87"/>
    </row>
    <row r="67" spans="1:15" s="72" customFormat="1" ht="13">
      <c r="A67" s="142">
        <f t="shared" si="0"/>
        <v>45</v>
      </c>
      <c r="B67" s="130" t="s">
        <v>297</v>
      </c>
      <c r="C67" s="145" t="s">
        <v>252</v>
      </c>
      <c r="D67" s="131">
        <v>2</v>
      </c>
      <c r="E67" s="89"/>
      <c r="F67" s="87"/>
      <c r="G67" s="88"/>
      <c r="H67" s="88"/>
      <c r="I67" s="89"/>
      <c r="J67" s="103"/>
      <c r="K67" s="87"/>
      <c r="L67" s="87"/>
      <c r="M67" s="87"/>
      <c r="N67" s="87"/>
      <c r="O67" s="87"/>
    </row>
    <row r="68" spans="1:15" s="72" customFormat="1" ht="13">
      <c r="A68" s="142">
        <f t="shared" si="0"/>
        <v>46</v>
      </c>
      <c r="B68" s="130" t="s">
        <v>298</v>
      </c>
      <c r="C68" s="145" t="s">
        <v>252</v>
      </c>
      <c r="D68" s="131">
        <v>1</v>
      </c>
      <c r="E68" s="89"/>
      <c r="F68" s="87"/>
      <c r="G68" s="88"/>
      <c r="H68" s="88"/>
      <c r="I68" s="89"/>
      <c r="J68" s="103"/>
      <c r="K68" s="87"/>
      <c r="L68" s="87"/>
      <c r="M68" s="87"/>
      <c r="N68" s="87"/>
      <c r="O68" s="87"/>
    </row>
    <row r="69" spans="1:15" s="72" customFormat="1" ht="13">
      <c r="A69" s="142">
        <f t="shared" si="0"/>
        <v>47</v>
      </c>
      <c r="B69" s="130" t="s">
        <v>299</v>
      </c>
      <c r="C69" s="145" t="s">
        <v>252</v>
      </c>
      <c r="D69" s="131">
        <v>3</v>
      </c>
      <c r="E69" s="89"/>
      <c r="F69" s="87"/>
      <c r="G69" s="88"/>
      <c r="H69" s="88"/>
      <c r="I69" s="89"/>
      <c r="J69" s="103"/>
      <c r="K69" s="87"/>
      <c r="L69" s="87"/>
      <c r="M69" s="87"/>
      <c r="N69" s="87"/>
      <c r="O69" s="87"/>
    </row>
    <row r="70" spans="1:15" s="72" customFormat="1" ht="13">
      <c r="A70" s="142">
        <f t="shared" si="0"/>
        <v>48</v>
      </c>
      <c r="B70" s="130" t="s">
        <v>300</v>
      </c>
      <c r="C70" s="145" t="s">
        <v>252</v>
      </c>
      <c r="D70" s="131">
        <v>3</v>
      </c>
      <c r="E70" s="89"/>
      <c r="F70" s="87"/>
      <c r="G70" s="88"/>
      <c r="H70" s="88"/>
      <c r="I70" s="89"/>
      <c r="J70" s="103"/>
      <c r="K70" s="87"/>
      <c r="L70" s="87"/>
      <c r="M70" s="87"/>
      <c r="N70" s="87"/>
      <c r="O70" s="87"/>
    </row>
    <row r="71" spans="1:15" s="72" customFormat="1" ht="13">
      <c r="A71" s="142">
        <f t="shared" si="0"/>
        <v>49</v>
      </c>
      <c r="B71" s="130" t="s">
        <v>301</v>
      </c>
      <c r="C71" s="145" t="s">
        <v>252</v>
      </c>
      <c r="D71" s="131">
        <v>5</v>
      </c>
      <c r="E71" s="89"/>
      <c r="F71" s="87"/>
      <c r="G71" s="88"/>
      <c r="H71" s="88"/>
      <c r="I71" s="89"/>
      <c r="J71" s="103"/>
      <c r="K71" s="87"/>
      <c r="L71" s="87"/>
      <c r="M71" s="87"/>
      <c r="N71" s="87"/>
      <c r="O71" s="87"/>
    </row>
    <row r="72" spans="1:15" s="72" customFormat="1" ht="13">
      <c r="A72" s="142">
        <f t="shared" si="0"/>
        <v>50</v>
      </c>
      <c r="B72" s="130" t="s">
        <v>305</v>
      </c>
      <c r="C72" s="145" t="s">
        <v>232</v>
      </c>
      <c r="D72" s="131">
        <v>1</v>
      </c>
      <c r="E72" s="87"/>
      <c r="F72" s="87"/>
      <c r="G72" s="88"/>
      <c r="H72" s="89"/>
      <c r="I72" s="90"/>
      <c r="J72" s="103"/>
      <c r="K72" s="87"/>
      <c r="L72" s="87"/>
      <c r="M72" s="87"/>
      <c r="N72" s="87"/>
      <c r="O72" s="87"/>
    </row>
    <row r="73" spans="1:15" s="72" customFormat="1" ht="13">
      <c r="A73" s="142">
        <f t="shared" si="0"/>
        <v>51</v>
      </c>
      <c r="B73" s="130" t="s">
        <v>306</v>
      </c>
      <c r="C73" s="145" t="s">
        <v>232</v>
      </c>
      <c r="D73" s="131">
        <v>1</v>
      </c>
      <c r="E73" s="87"/>
      <c r="F73" s="87"/>
      <c r="G73" s="88"/>
      <c r="H73" s="89"/>
      <c r="I73" s="90"/>
      <c r="J73" s="103"/>
      <c r="K73" s="87"/>
      <c r="L73" s="87"/>
      <c r="M73" s="87"/>
      <c r="N73" s="87"/>
      <c r="O73" s="87"/>
    </row>
    <row r="74" spans="1:15" s="72" customFormat="1" ht="13">
      <c r="A74" s="142">
        <f t="shared" si="0"/>
        <v>52</v>
      </c>
      <c r="B74" s="130" t="s">
        <v>307</v>
      </c>
      <c r="C74" s="145" t="s">
        <v>232</v>
      </c>
      <c r="D74" s="131">
        <v>1</v>
      </c>
      <c r="E74" s="87"/>
      <c r="F74" s="87"/>
      <c r="G74" s="88"/>
      <c r="H74" s="89"/>
      <c r="I74" s="90"/>
      <c r="J74" s="103"/>
      <c r="K74" s="87"/>
      <c r="L74" s="87"/>
      <c r="M74" s="87"/>
      <c r="N74" s="87"/>
      <c r="O74" s="87"/>
    </row>
    <row r="75" spans="1:15" s="72" customFormat="1" ht="13">
      <c r="A75" s="142">
        <f t="shared" si="0"/>
        <v>53</v>
      </c>
      <c r="B75" s="130" t="s">
        <v>308</v>
      </c>
      <c r="C75" s="145" t="s">
        <v>232</v>
      </c>
      <c r="D75" s="131">
        <v>1</v>
      </c>
      <c r="E75" s="89"/>
      <c r="F75" s="87"/>
      <c r="G75" s="88"/>
      <c r="H75" s="88"/>
      <c r="I75" s="89"/>
      <c r="J75" s="103"/>
      <c r="K75" s="87"/>
      <c r="L75" s="87"/>
      <c r="M75" s="87"/>
      <c r="N75" s="87"/>
      <c r="O75" s="87"/>
    </row>
    <row r="76" spans="1:15" s="72" customFormat="1" ht="13">
      <c r="A76" s="142">
        <f t="shared" si="0"/>
        <v>54</v>
      </c>
      <c r="B76" s="130" t="s">
        <v>302</v>
      </c>
      <c r="C76" s="145" t="s">
        <v>232</v>
      </c>
      <c r="D76" s="131">
        <v>1</v>
      </c>
      <c r="E76" s="89"/>
      <c r="F76" s="87"/>
      <c r="G76" s="88"/>
      <c r="H76" s="88"/>
      <c r="I76" s="89"/>
      <c r="J76" s="103"/>
      <c r="K76" s="87"/>
      <c r="L76" s="87"/>
      <c r="M76" s="87"/>
      <c r="N76" s="87"/>
      <c r="O76" s="87"/>
    </row>
    <row r="77" spans="1:15" s="72" customFormat="1" ht="13">
      <c r="A77" s="142">
        <f t="shared" si="0"/>
        <v>55</v>
      </c>
      <c r="B77" s="130" t="s">
        <v>309</v>
      </c>
      <c r="C77" s="145" t="s">
        <v>232</v>
      </c>
      <c r="D77" s="131">
        <v>1</v>
      </c>
      <c r="E77" s="89"/>
      <c r="F77" s="87"/>
      <c r="G77" s="88"/>
      <c r="H77" s="88"/>
      <c r="I77" s="89"/>
      <c r="J77" s="103"/>
      <c r="K77" s="87"/>
      <c r="L77" s="87"/>
      <c r="M77" s="87"/>
      <c r="N77" s="87"/>
      <c r="O77" s="87"/>
    </row>
    <row r="78" spans="1:15" s="72" customFormat="1" ht="13">
      <c r="A78" s="142">
        <f t="shared" si="0"/>
        <v>56</v>
      </c>
      <c r="B78" s="130" t="s">
        <v>303</v>
      </c>
      <c r="C78" s="145" t="s">
        <v>232</v>
      </c>
      <c r="D78" s="131">
        <v>1</v>
      </c>
      <c r="E78" s="89"/>
      <c r="F78" s="87"/>
      <c r="G78" s="88"/>
      <c r="H78" s="88"/>
      <c r="I78" s="89"/>
      <c r="J78" s="103"/>
      <c r="K78" s="87"/>
      <c r="L78" s="87"/>
      <c r="M78" s="87"/>
      <c r="N78" s="87"/>
      <c r="O78" s="87"/>
    </row>
    <row r="79" spans="1:15" s="72" customFormat="1" ht="13">
      <c r="A79" s="142">
        <f t="shared" si="0"/>
        <v>57</v>
      </c>
      <c r="B79" s="130" t="s">
        <v>304</v>
      </c>
      <c r="C79" s="145" t="s">
        <v>232</v>
      </c>
      <c r="D79" s="131">
        <v>1</v>
      </c>
      <c r="E79" s="87"/>
      <c r="F79" s="87"/>
      <c r="G79" s="88"/>
      <c r="H79" s="89"/>
      <c r="I79" s="90"/>
      <c r="J79" s="103"/>
      <c r="K79" s="87"/>
      <c r="L79" s="87"/>
      <c r="M79" s="87"/>
      <c r="N79" s="87"/>
      <c r="O79" s="87"/>
    </row>
    <row r="80" spans="1:15" s="72" customFormat="1" ht="13">
      <c r="A80" s="142">
        <f t="shared" si="0"/>
        <v>58</v>
      </c>
      <c r="B80" s="130" t="s">
        <v>310</v>
      </c>
      <c r="C80" s="145" t="s">
        <v>232</v>
      </c>
      <c r="D80" s="131">
        <v>12</v>
      </c>
      <c r="E80" s="87"/>
      <c r="F80" s="87"/>
      <c r="G80" s="88"/>
      <c r="H80" s="89"/>
      <c r="I80" s="90"/>
      <c r="J80" s="103"/>
      <c r="K80" s="87"/>
      <c r="L80" s="87"/>
      <c r="M80" s="87"/>
      <c r="N80" s="87"/>
      <c r="O80" s="87"/>
    </row>
    <row r="81" spans="1:15" s="72" customFormat="1" ht="13">
      <c r="A81" s="142">
        <f t="shared" si="0"/>
        <v>59</v>
      </c>
      <c r="B81" s="130" t="s">
        <v>311</v>
      </c>
      <c r="C81" s="145" t="s">
        <v>232</v>
      </c>
      <c r="D81" s="131">
        <v>12</v>
      </c>
      <c r="E81" s="87"/>
      <c r="F81" s="87"/>
      <c r="G81" s="88"/>
      <c r="H81" s="89"/>
      <c r="I81" s="90"/>
      <c r="J81" s="103"/>
      <c r="K81" s="87"/>
      <c r="L81" s="87"/>
      <c r="M81" s="87"/>
      <c r="N81" s="87"/>
      <c r="O81" s="87"/>
    </row>
    <row r="82" spans="1:15" s="72" customFormat="1" ht="13">
      <c r="A82" s="142">
        <f t="shared" si="0"/>
        <v>60</v>
      </c>
      <c r="B82" s="130" t="s">
        <v>312</v>
      </c>
      <c r="C82" s="145" t="s">
        <v>232</v>
      </c>
      <c r="D82" s="131">
        <v>9</v>
      </c>
      <c r="E82" s="89"/>
      <c r="F82" s="87"/>
      <c r="G82" s="88"/>
      <c r="H82" s="88"/>
      <c r="I82" s="89"/>
      <c r="J82" s="103"/>
      <c r="K82" s="87"/>
      <c r="L82" s="87"/>
      <c r="M82" s="87"/>
      <c r="N82" s="87"/>
      <c r="O82" s="87"/>
    </row>
    <row r="83" spans="1:15" s="72" customFormat="1" ht="13">
      <c r="A83" s="142">
        <f t="shared" si="0"/>
        <v>61</v>
      </c>
      <c r="B83" s="130" t="s">
        <v>314</v>
      </c>
      <c r="C83" s="145" t="s">
        <v>232</v>
      </c>
      <c r="D83" s="131">
        <v>5</v>
      </c>
      <c r="E83" s="89"/>
      <c r="F83" s="87"/>
      <c r="G83" s="88"/>
      <c r="H83" s="88"/>
      <c r="I83" s="89"/>
      <c r="J83" s="103"/>
      <c r="K83" s="87"/>
      <c r="L83" s="87"/>
      <c r="M83" s="87"/>
      <c r="N83" s="87"/>
      <c r="O83" s="87"/>
    </row>
    <row r="84" spans="1:15" s="72" customFormat="1" ht="13">
      <c r="A84" s="142">
        <f t="shared" si="0"/>
        <v>62</v>
      </c>
      <c r="B84" s="130" t="s">
        <v>315</v>
      </c>
      <c r="C84" s="145" t="s">
        <v>232</v>
      </c>
      <c r="D84" s="131">
        <v>10</v>
      </c>
      <c r="E84" s="89"/>
      <c r="F84" s="87"/>
      <c r="G84" s="88"/>
      <c r="H84" s="88"/>
      <c r="I84" s="89"/>
      <c r="J84" s="103"/>
      <c r="K84" s="87"/>
      <c r="L84" s="87"/>
      <c r="M84" s="87"/>
      <c r="N84" s="87"/>
      <c r="O84" s="87"/>
    </row>
    <row r="85" spans="1:15" s="72" customFormat="1" ht="13">
      <c r="A85" s="142">
        <f t="shared" si="0"/>
        <v>63</v>
      </c>
      <c r="B85" s="130" t="s">
        <v>316</v>
      </c>
      <c r="C85" s="145" t="s">
        <v>232</v>
      </c>
      <c r="D85" s="131">
        <v>5</v>
      </c>
      <c r="E85" s="89"/>
      <c r="F85" s="87"/>
      <c r="G85" s="88"/>
      <c r="H85" s="88"/>
      <c r="I85" s="89"/>
      <c r="J85" s="103"/>
      <c r="K85" s="87"/>
      <c r="L85" s="87"/>
      <c r="M85" s="87"/>
      <c r="N85" s="87"/>
      <c r="O85" s="87"/>
    </row>
    <row r="86" spans="1:15" s="72" customFormat="1" ht="13">
      <c r="A86" s="142">
        <f t="shared" si="0"/>
        <v>64</v>
      </c>
      <c r="B86" s="130" t="s">
        <v>317</v>
      </c>
      <c r="C86" s="145" t="s">
        <v>232</v>
      </c>
      <c r="D86" s="131">
        <v>15</v>
      </c>
      <c r="E86" s="89"/>
      <c r="F86" s="87"/>
      <c r="G86" s="88"/>
      <c r="H86" s="88"/>
      <c r="I86" s="89"/>
      <c r="J86" s="103"/>
      <c r="K86" s="87"/>
      <c r="L86" s="87"/>
      <c r="M86" s="87"/>
      <c r="N86" s="87"/>
      <c r="O86" s="87"/>
    </row>
    <row r="87" spans="1:15" s="72" customFormat="1" ht="13">
      <c r="A87" s="142">
        <f t="shared" si="0"/>
        <v>65</v>
      </c>
      <c r="B87" s="130" t="s">
        <v>318</v>
      </c>
      <c r="C87" s="145" t="s">
        <v>252</v>
      </c>
      <c r="D87" s="131">
        <v>6</v>
      </c>
      <c r="E87" s="89"/>
      <c r="F87" s="87"/>
      <c r="G87" s="88"/>
      <c r="H87" s="88"/>
      <c r="I87" s="89"/>
      <c r="J87" s="103"/>
      <c r="K87" s="87"/>
      <c r="L87" s="87"/>
      <c r="M87" s="87"/>
      <c r="N87" s="87"/>
      <c r="O87" s="87"/>
    </row>
    <row r="88" spans="1:15" s="72" customFormat="1" ht="24">
      <c r="A88" s="142">
        <f t="shared" si="0"/>
        <v>66</v>
      </c>
      <c r="B88" s="129" t="s">
        <v>319</v>
      </c>
      <c r="C88" s="145" t="s">
        <v>252</v>
      </c>
      <c r="D88" s="131">
        <v>5</v>
      </c>
      <c r="E88" s="89"/>
      <c r="F88" s="87"/>
      <c r="G88" s="88"/>
      <c r="H88" s="88"/>
      <c r="I88" s="89"/>
      <c r="J88" s="103"/>
      <c r="K88" s="87"/>
      <c r="L88" s="87"/>
      <c r="M88" s="87"/>
      <c r="N88" s="87"/>
      <c r="O88" s="87"/>
    </row>
    <row r="89" spans="1:15" s="72" customFormat="1" ht="13">
      <c r="A89" s="142">
        <f t="shared" si="0"/>
        <v>67</v>
      </c>
      <c r="B89" s="130" t="s">
        <v>313</v>
      </c>
      <c r="C89" s="145" t="s">
        <v>232</v>
      </c>
      <c r="D89" s="131">
        <v>11</v>
      </c>
      <c r="E89" s="89"/>
      <c r="F89" s="87"/>
      <c r="G89" s="88"/>
      <c r="H89" s="88"/>
      <c r="I89" s="89"/>
      <c r="J89" s="103"/>
      <c r="K89" s="87"/>
      <c r="L89" s="87"/>
      <c r="M89" s="87"/>
      <c r="N89" s="87"/>
      <c r="O89" s="87"/>
    </row>
    <row r="90" spans="1:15" s="72" customFormat="1" ht="11.5">
      <c r="A90" s="142">
        <f t="shared" si="0"/>
        <v>68</v>
      </c>
      <c r="B90" s="138" t="s">
        <v>264</v>
      </c>
      <c r="C90" s="137" t="s">
        <v>252</v>
      </c>
      <c r="D90" s="136">
        <v>17</v>
      </c>
      <c r="E90" s="87"/>
      <c r="F90" s="87"/>
      <c r="G90" s="88"/>
      <c r="H90" s="89"/>
      <c r="I90" s="90"/>
      <c r="J90" s="103"/>
      <c r="K90" s="87"/>
      <c r="L90" s="87"/>
      <c r="M90" s="87"/>
      <c r="N90" s="87"/>
      <c r="O90" s="87"/>
    </row>
    <row r="91" spans="1:15" s="72" customFormat="1" ht="12">
      <c r="A91" s="142">
        <f t="shared" si="0"/>
        <v>69</v>
      </c>
      <c r="B91" s="128" t="s">
        <v>127</v>
      </c>
      <c r="C91" s="137" t="s">
        <v>252</v>
      </c>
      <c r="D91" s="136">
        <v>17</v>
      </c>
      <c r="E91" s="87"/>
      <c r="F91" s="87"/>
      <c r="G91" s="88"/>
      <c r="H91" s="89"/>
      <c r="I91" s="90"/>
      <c r="J91" s="103"/>
      <c r="K91" s="87"/>
      <c r="L91" s="87"/>
      <c r="M91" s="87"/>
      <c r="N91" s="87"/>
      <c r="O91" s="87"/>
    </row>
    <row r="92" spans="1:15" s="72" customFormat="1" ht="11.5">
      <c r="A92" s="142">
        <f t="shared" si="0"/>
        <v>70</v>
      </c>
      <c r="B92" s="146" t="s">
        <v>265</v>
      </c>
      <c r="C92" s="145" t="s">
        <v>252</v>
      </c>
      <c r="D92" s="118">
        <v>70</v>
      </c>
      <c r="E92" s="87"/>
      <c r="F92" s="87"/>
      <c r="G92" s="88"/>
      <c r="H92" s="89"/>
      <c r="I92" s="90"/>
      <c r="J92" s="103"/>
      <c r="K92" s="87"/>
      <c r="L92" s="87"/>
      <c r="M92" s="87"/>
      <c r="N92" s="87"/>
      <c r="O92" s="87"/>
    </row>
    <row r="93" spans="1:15" s="72" customFormat="1" ht="11.5">
      <c r="A93" s="142">
        <f t="shared" si="0"/>
        <v>71</v>
      </c>
      <c r="B93" s="146" t="s">
        <v>266</v>
      </c>
      <c r="C93" s="145" t="s">
        <v>232</v>
      </c>
      <c r="D93" s="118">
        <v>17</v>
      </c>
      <c r="E93" s="87"/>
      <c r="F93" s="87"/>
      <c r="G93" s="88"/>
      <c r="H93" s="89"/>
      <c r="I93" s="90"/>
      <c r="J93" s="103"/>
      <c r="K93" s="87"/>
      <c r="L93" s="87"/>
      <c r="M93" s="87"/>
      <c r="N93" s="87"/>
      <c r="O93" s="87"/>
    </row>
    <row r="94" spans="1:15" s="72" customFormat="1" ht="13.5">
      <c r="A94" s="85">
        <f t="shared" si="0"/>
        <v>72</v>
      </c>
      <c r="B94" s="146" t="s">
        <v>268</v>
      </c>
      <c r="C94" s="145" t="s">
        <v>96</v>
      </c>
      <c r="D94" s="118">
        <v>8.5</v>
      </c>
      <c r="E94" s="89"/>
      <c r="F94" s="87"/>
      <c r="G94" s="88"/>
      <c r="H94" s="88"/>
      <c r="I94" s="90"/>
      <c r="J94" s="103"/>
      <c r="K94" s="87"/>
      <c r="L94" s="87"/>
      <c r="M94" s="87"/>
      <c r="N94" s="87"/>
      <c r="O94" s="87"/>
    </row>
    <row r="95" spans="1:15" s="72" customFormat="1" ht="13.5">
      <c r="A95" s="85">
        <f t="shared" si="0"/>
        <v>73</v>
      </c>
      <c r="B95" s="130" t="s">
        <v>320</v>
      </c>
      <c r="C95" s="145" t="s">
        <v>94</v>
      </c>
      <c r="D95" s="118">
        <v>5</v>
      </c>
      <c r="E95" s="87"/>
      <c r="F95" s="87"/>
      <c r="G95" s="88"/>
      <c r="H95" s="89"/>
      <c r="I95" s="90"/>
      <c r="J95" s="103"/>
      <c r="K95" s="87"/>
      <c r="L95" s="87"/>
      <c r="M95" s="87"/>
      <c r="N95" s="87"/>
      <c r="O95" s="87"/>
    </row>
    <row r="96" spans="1:15" s="72" customFormat="1" ht="13.5">
      <c r="A96" s="85">
        <f t="shared" si="0"/>
        <v>74</v>
      </c>
      <c r="B96" s="130" t="s">
        <v>321</v>
      </c>
      <c r="C96" s="145" t="s">
        <v>94</v>
      </c>
      <c r="D96" s="118">
        <v>1</v>
      </c>
      <c r="E96" s="89"/>
      <c r="F96" s="87"/>
      <c r="G96" s="88"/>
      <c r="H96" s="88"/>
      <c r="I96" s="90"/>
      <c r="J96" s="103"/>
      <c r="K96" s="87"/>
      <c r="L96" s="87"/>
      <c r="M96" s="87"/>
      <c r="N96" s="87"/>
      <c r="O96" s="87"/>
    </row>
    <row r="97" spans="1:15" s="72" customFormat="1" ht="13.5">
      <c r="A97" s="85">
        <f t="shared" si="0"/>
        <v>75</v>
      </c>
      <c r="B97" s="130" t="s">
        <v>322</v>
      </c>
      <c r="C97" s="145" t="s">
        <v>94</v>
      </c>
      <c r="D97" s="118">
        <v>0.5</v>
      </c>
      <c r="E97" s="89"/>
      <c r="F97" s="87"/>
      <c r="G97" s="88"/>
      <c r="H97" s="88"/>
      <c r="I97" s="90"/>
      <c r="J97" s="103"/>
      <c r="K97" s="87"/>
      <c r="L97" s="87"/>
      <c r="M97" s="87"/>
      <c r="N97" s="87"/>
      <c r="O97" s="87"/>
    </row>
    <row r="98" spans="1:15" s="72" customFormat="1" ht="23">
      <c r="A98" s="85">
        <f>A97+1</f>
        <v>76</v>
      </c>
      <c r="B98" s="144" t="s">
        <v>98</v>
      </c>
      <c r="C98" s="145" t="s">
        <v>252</v>
      </c>
      <c r="D98" s="118">
        <v>1</v>
      </c>
      <c r="E98" s="87"/>
      <c r="F98" s="87"/>
      <c r="G98" s="88"/>
      <c r="H98" s="89"/>
      <c r="I98" s="90"/>
      <c r="J98" s="103"/>
      <c r="K98" s="87"/>
      <c r="L98" s="87"/>
      <c r="M98" s="87"/>
      <c r="N98" s="87"/>
      <c r="O98" s="87"/>
    </row>
    <row r="99" spans="1:15" s="72" customFormat="1" ht="11.5">
      <c r="A99" s="85">
        <f t="shared" si="0"/>
        <v>77</v>
      </c>
      <c r="B99" s="146" t="s">
        <v>128</v>
      </c>
      <c r="C99" s="145" t="s">
        <v>252</v>
      </c>
      <c r="D99" s="118">
        <v>1</v>
      </c>
      <c r="E99" s="89"/>
      <c r="F99" s="87"/>
      <c r="G99" s="88"/>
      <c r="H99" s="88"/>
      <c r="I99" s="90"/>
      <c r="J99" s="103"/>
      <c r="K99" s="87"/>
      <c r="L99" s="87"/>
      <c r="M99" s="87"/>
      <c r="N99" s="87"/>
      <c r="O99" s="87"/>
    </row>
    <row r="100" spans="1:15" s="72" customFormat="1" ht="11.5">
      <c r="A100" s="85">
        <f t="shared" si="0"/>
        <v>78</v>
      </c>
      <c r="B100" s="146" t="s">
        <v>129</v>
      </c>
      <c r="C100" s="145" t="s">
        <v>252</v>
      </c>
      <c r="D100" s="118">
        <v>1</v>
      </c>
      <c r="E100" s="89"/>
      <c r="F100" s="87"/>
      <c r="G100" s="88"/>
      <c r="H100" s="88"/>
      <c r="I100" s="90"/>
      <c r="J100" s="103"/>
      <c r="K100" s="87"/>
      <c r="L100" s="87"/>
      <c r="M100" s="87"/>
      <c r="N100" s="87"/>
      <c r="O100" s="87"/>
    </row>
    <row r="101" spans="1:15" s="72" customFormat="1" ht="11.5">
      <c r="A101" s="85">
        <f t="shared" si="0"/>
        <v>79</v>
      </c>
      <c r="B101" s="146" t="s">
        <v>267</v>
      </c>
      <c r="C101" s="145" t="s">
        <v>252</v>
      </c>
      <c r="D101" s="118">
        <v>1</v>
      </c>
      <c r="E101" s="89"/>
      <c r="F101" s="87"/>
      <c r="G101" s="88"/>
      <c r="H101" s="88"/>
      <c r="I101" s="90"/>
      <c r="J101" s="103"/>
      <c r="K101" s="87"/>
      <c r="L101" s="87"/>
      <c r="M101" s="87"/>
      <c r="N101" s="87"/>
      <c r="O101" s="87"/>
    </row>
    <row r="102" spans="1:15" s="73" customFormat="1" ht="28.5" customHeight="1">
      <c r="A102" s="84" t="s">
        <v>43</v>
      </c>
      <c r="B102" s="265" t="str">
        <f>A2</f>
        <v>Rekreācijas zonas izveidošana teritorijā pie Viļakas ezera, sakārtojot ezeram pieguļošās degradētās un neizmantotās teritorijas un izbūvējot komunikācijas (ELT sadaļa)</v>
      </c>
      <c r="C102" s="223"/>
      <c r="D102" s="223"/>
      <c r="E102" s="223"/>
      <c r="F102" s="223"/>
      <c r="G102" s="223"/>
      <c r="H102" s="223"/>
      <c r="I102" s="223"/>
      <c r="J102" s="223"/>
      <c r="K102" s="102"/>
      <c r="L102" s="102"/>
      <c r="M102" s="102"/>
      <c r="N102" s="102"/>
      <c r="O102" s="102"/>
    </row>
    <row r="103" spans="1:15" s="36" customFormat="1" ht="11.5">
      <c r="A103" s="82"/>
      <c r="B103" s="216" t="s">
        <v>1</v>
      </c>
      <c r="C103" s="216"/>
      <c r="D103" s="216"/>
      <c r="E103" s="216"/>
      <c r="F103" s="216"/>
      <c r="G103" s="216"/>
      <c r="H103" s="216"/>
      <c r="I103" s="216"/>
      <c r="J103" s="216"/>
      <c r="K103" s="76">
        <v>0.2359</v>
      </c>
      <c r="L103" s="79"/>
      <c r="M103" s="79"/>
      <c r="N103" s="79"/>
      <c r="O103" s="79"/>
    </row>
    <row r="104" spans="1:15" s="36" customFormat="1" ht="12" customHeight="1">
      <c r="A104" s="83"/>
      <c r="B104" s="216" t="s">
        <v>93</v>
      </c>
      <c r="C104" s="216"/>
      <c r="D104" s="216"/>
      <c r="E104" s="216"/>
      <c r="F104" s="216"/>
      <c r="G104" s="216"/>
      <c r="H104" s="216"/>
      <c r="I104" s="216"/>
      <c r="J104" s="216"/>
      <c r="K104" s="216"/>
      <c r="L104" s="77"/>
      <c r="M104" s="77"/>
      <c r="N104" s="77"/>
      <c r="O104" s="77"/>
    </row>
    <row r="105" spans="1:15" s="43" customFormat="1">
      <c r="A105" s="32"/>
      <c r="B105" s="35"/>
      <c r="C105" s="35"/>
      <c r="D105" s="35"/>
      <c r="E105" s="35"/>
      <c r="F105" s="35"/>
      <c r="G105" s="35"/>
      <c r="H105" s="35"/>
      <c r="I105" s="35"/>
      <c r="J105" s="35"/>
      <c r="K105" s="35"/>
      <c r="L105" s="35"/>
      <c r="M105" s="35"/>
      <c r="N105" s="35"/>
      <c r="O105" s="35"/>
    </row>
    <row r="106" spans="1:15" s="36" customFormat="1">
      <c r="A106" s="32"/>
      <c r="B106" s="35"/>
      <c r="C106" s="35"/>
      <c r="D106" s="35"/>
      <c r="E106" s="35"/>
      <c r="F106" s="35"/>
      <c r="G106" s="35"/>
      <c r="H106" s="35"/>
      <c r="I106" s="35"/>
      <c r="J106" s="35"/>
      <c r="K106" s="35"/>
      <c r="L106" s="35"/>
      <c r="M106" s="35"/>
      <c r="N106" s="35"/>
      <c r="O106" s="35"/>
    </row>
    <row r="107" spans="1:15" s="36" customFormat="1">
      <c r="A107" s="32"/>
      <c r="B107" s="35"/>
      <c r="C107" s="35"/>
      <c r="D107" s="35"/>
      <c r="E107" s="35"/>
      <c r="F107" s="35"/>
      <c r="G107" s="35"/>
      <c r="H107" s="35"/>
      <c r="I107" s="35"/>
      <c r="J107" s="35"/>
      <c r="K107" s="35"/>
      <c r="L107" s="35"/>
      <c r="M107" s="35"/>
      <c r="N107" s="35"/>
      <c r="O107" s="35"/>
    </row>
    <row r="108" spans="1:15" s="36" customFormat="1">
      <c r="A108" s="32"/>
      <c r="B108" s="35"/>
      <c r="C108" s="35"/>
      <c r="D108" s="35"/>
      <c r="E108" s="35"/>
      <c r="F108" s="35"/>
      <c r="G108" s="35"/>
      <c r="H108" s="35"/>
      <c r="I108" s="35"/>
      <c r="J108" s="35"/>
      <c r="K108" s="35"/>
      <c r="L108" s="35"/>
      <c r="M108" s="35"/>
      <c r="N108" s="35"/>
      <c r="O108" s="35"/>
    </row>
    <row r="109" spans="1:15" s="36" customFormat="1">
      <c r="A109" s="32"/>
      <c r="B109" s="35"/>
      <c r="C109" s="35"/>
      <c r="D109" s="35"/>
      <c r="E109" s="35"/>
      <c r="F109" s="35"/>
      <c r="G109" s="35"/>
      <c r="H109" s="35"/>
      <c r="I109" s="35"/>
      <c r="J109" s="35"/>
      <c r="K109" s="35"/>
      <c r="L109" s="35"/>
      <c r="M109" s="35"/>
      <c r="N109" s="35"/>
      <c r="O109" s="35"/>
    </row>
    <row r="110" spans="1:15" s="36" customFormat="1">
      <c r="A110" s="32"/>
      <c r="B110" s="35"/>
      <c r="C110" s="35"/>
      <c r="D110" s="35"/>
      <c r="E110" s="35"/>
      <c r="F110" s="35"/>
      <c r="G110" s="35"/>
      <c r="H110" s="35"/>
      <c r="I110" s="35"/>
      <c r="J110" s="35"/>
      <c r="K110" s="35"/>
      <c r="L110" s="35"/>
      <c r="M110" s="35"/>
      <c r="N110" s="35"/>
      <c r="O110" s="35"/>
    </row>
    <row r="111" spans="1:15" s="36" customFormat="1">
      <c r="A111" s="32"/>
      <c r="B111" s="35"/>
      <c r="C111" s="35"/>
      <c r="D111" s="35"/>
      <c r="E111" s="35"/>
      <c r="F111" s="35"/>
      <c r="G111" s="35"/>
      <c r="H111" s="35"/>
      <c r="I111" s="35"/>
      <c r="J111" s="35"/>
      <c r="K111" s="35"/>
      <c r="L111" s="35"/>
      <c r="M111" s="35"/>
      <c r="N111" s="35"/>
      <c r="O111" s="35"/>
    </row>
    <row r="112" spans="1:15" s="36" customFormat="1">
      <c r="A112" s="32"/>
      <c r="B112" s="33"/>
      <c r="C112" s="34"/>
      <c r="D112" s="34"/>
      <c r="E112" s="34"/>
      <c r="F112" s="34"/>
      <c r="G112" s="34"/>
      <c r="H112" s="34"/>
      <c r="I112" s="34"/>
      <c r="J112" s="34"/>
      <c r="K112" s="34"/>
      <c r="L112" s="34"/>
      <c r="M112" s="34"/>
      <c r="N112" s="34"/>
      <c r="O112" s="34"/>
    </row>
    <row r="113" spans="1:15" s="36" customFormat="1">
      <c r="A113" s="32"/>
      <c r="B113" s="33"/>
      <c r="C113" s="34"/>
      <c r="D113" s="34"/>
      <c r="E113" s="34"/>
      <c r="F113" s="34"/>
      <c r="G113" s="34"/>
      <c r="H113" s="34"/>
      <c r="I113" s="34"/>
      <c r="J113" s="34"/>
      <c r="K113" s="34"/>
      <c r="L113" s="34"/>
      <c r="M113" s="34"/>
      <c r="N113" s="34"/>
      <c r="O113" s="34"/>
    </row>
    <row r="114" spans="1:15" s="36" customFormat="1">
      <c r="A114" s="32"/>
      <c r="B114" s="33"/>
      <c r="C114" s="34"/>
      <c r="D114" s="34"/>
      <c r="E114" s="34"/>
      <c r="F114" s="34"/>
      <c r="G114" s="34"/>
      <c r="H114" s="34"/>
      <c r="I114" s="34"/>
      <c r="J114" s="34"/>
      <c r="K114" s="34"/>
      <c r="L114" s="34"/>
      <c r="M114" s="34"/>
      <c r="N114" s="34"/>
      <c r="O114" s="34"/>
    </row>
    <row r="115" spans="1:15" s="36" customFormat="1">
      <c r="A115" s="32"/>
      <c r="B115" s="33"/>
      <c r="C115" s="34"/>
      <c r="D115" s="34"/>
      <c r="E115" s="34"/>
      <c r="F115" s="34"/>
      <c r="G115" s="34"/>
      <c r="H115" s="34"/>
      <c r="I115" s="34"/>
      <c r="J115" s="34"/>
      <c r="K115" s="34"/>
      <c r="L115" s="34"/>
      <c r="M115" s="34"/>
      <c r="N115" s="34"/>
      <c r="O115" s="34"/>
    </row>
    <row r="116" spans="1:15" s="36" customFormat="1">
      <c r="A116" s="32"/>
      <c r="B116" s="33"/>
      <c r="C116" s="34"/>
      <c r="D116" s="34"/>
      <c r="E116" s="34"/>
      <c r="F116" s="34"/>
      <c r="G116" s="34"/>
      <c r="H116" s="34"/>
      <c r="I116" s="34"/>
      <c r="J116" s="34"/>
      <c r="K116" s="34"/>
      <c r="L116" s="34"/>
      <c r="M116" s="34"/>
      <c r="N116" s="34"/>
      <c r="O116" s="34"/>
    </row>
    <row r="117" spans="1:15" s="43" customFormat="1">
      <c r="A117" s="32"/>
      <c r="B117" s="33"/>
      <c r="C117" s="34"/>
      <c r="D117" s="34"/>
      <c r="E117" s="34"/>
      <c r="F117" s="34"/>
      <c r="G117" s="34"/>
      <c r="H117" s="34"/>
      <c r="I117" s="34"/>
      <c r="J117" s="34"/>
      <c r="K117" s="34"/>
      <c r="L117" s="34"/>
      <c r="M117" s="34"/>
      <c r="N117" s="34"/>
      <c r="O117" s="34"/>
    </row>
    <row r="118" spans="1:15" s="44" customFormat="1" ht="13">
      <c r="A118" s="32"/>
      <c r="B118" s="33"/>
      <c r="C118" s="34"/>
      <c r="D118" s="34"/>
      <c r="E118" s="34"/>
      <c r="F118" s="34"/>
      <c r="G118" s="34"/>
      <c r="H118" s="34"/>
      <c r="I118" s="34"/>
      <c r="J118" s="34"/>
      <c r="K118" s="34"/>
      <c r="L118" s="34"/>
      <c r="M118" s="34"/>
      <c r="N118" s="34"/>
      <c r="O118" s="34"/>
    </row>
    <row r="119" spans="1:15" s="44" customFormat="1" ht="13">
      <c r="A119" s="32"/>
      <c r="B119" s="33"/>
      <c r="C119" s="34"/>
      <c r="D119" s="34"/>
      <c r="E119" s="34"/>
      <c r="F119" s="34"/>
      <c r="G119" s="34"/>
      <c r="H119" s="34"/>
      <c r="I119" s="34"/>
      <c r="J119" s="34"/>
      <c r="K119" s="34"/>
      <c r="L119" s="34"/>
      <c r="M119" s="34"/>
      <c r="N119" s="34"/>
      <c r="O119" s="34"/>
    </row>
    <row r="120" spans="1:15" s="44" customFormat="1" ht="13">
      <c r="A120" s="32"/>
      <c r="B120" s="33"/>
      <c r="C120" s="34"/>
      <c r="D120" s="34"/>
      <c r="E120" s="34"/>
      <c r="F120" s="34"/>
      <c r="G120" s="34"/>
      <c r="H120" s="34"/>
      <c r="I120" s="34"/>
      <c r="J120" s="34"/>
      <c r="K120" s="34"/>
      <c r="L120" s="34"/>
      <c r="M120" s="34"/>
      <c r="N120" s="34"/>
      <c r="O120" s="34"/>
    </row>
    <row r="121" spans="1:15" s="44" customFormat="1" ht="13">
      <c r="A121" s="32"/>
      <c r="B121" s="33"/>
      <c r="C121" s="34"/>
      <c r="D121" s="34"/>
      <c r="E121" s="34"/>
      <c r="F121" s="34"/>
      <c r="G121" s="34"/>
      <c r="H121" s="34"/>
      <c r="I121" s="34"/>
      <c r="J121" s="34"/>
      <c r="K121" s="34"/>
      <c r="L121" s="34"/>
      <c r="M121" s="34"/>
      <c r="N121" s="34"/>
      <c r="O121" s="34"/>
    </row>
    <row r="122" spans="1:15" s="36" customFormat="1">
      <c r="A122" s="32"/>
      <c r="B122" s="33"/>
      <c r="C122" s="34"/>
      <c r="D122" s="34"/>
      <c r="E122" s="34"/>
      <c r="F122" s="34"/>
      <c r="G122" s="34"/>
      <c r="H122" s="34"/>
      <c r="I122" s="34"/>
      <c r="J122" s="34"/>
      <c r="K122" s="34"/>
      <c r="L122" s="34"/>
      <c r="M122" s="34"/>
      <c r="N122" s="34"/>
      <c r="O122" s="34"/>
    </row>
    <row r="123" spans="1:15" s="36" customFormat="1">
      <c r="A123" s="32"/>
      <c r="B123" s="33"/>
      <c r="C123" s="34"/>
      <c r="D123" s="34"/>
      <c r="E123" s="34"/>
      <c r="F123" s="34"/>
      <c r="G123" s="34"/>
      <c r="H123" s="34"/>
      <c r="I123" s="34"/>
      <c r="J123" s="34"/>
      <c r="K123" s="34"/>
      <c r="L123" s="34"/>
      <c r="M123" s="34"/>
      <c r="N123" s="34"/>
      <c r="O123" s="34"/>
    </row>
    <row r="124" spans="1:15" s="36" customFormat="1">
      <c r="A124" s="32"/>
      <c r="B124" s="33"/>
      <c r="C124" s="34"/>
      <c r="D124" s="34"/>
      <c r="E124" s="34"/>
      <c r="F124" s="34"/>
      <c r="G124" s="34"/>
      <c r="H124" s="34"/>
      <c r="I124" s="34"/>
      <c r="J124" s="34"/>
      <c r="K124" s="34"/>
      <c r="L124" s="34"/>
      <c r="M124" s="34"/>
      <c r="N124" s="34"/>
      <c r="O124" s="34"/>
    </row>
    <row r="125" spans="1:15" s="36" customFormat="1">
      <c r="A125" s="32"/>
      <c r="B125" s="33"/>
      <c r="C125" s="34"/>
      <c r="D125" s="34"/>
      <c r="E125" s="34"/>
      <c r="F125" s="34"/>
      <c r="G125" s="34"/>
      <c r="H125" s="34"/>
      <c r="I125" s="34"/>
      <c r="J125" s="34"/>
      <c r="K125" s="34"/>
      <c r="L125" s="34"/>
      <c r="M125" s="34"/>
      <c r="N125" s="34"/>
      <c r="O125" s="34"/>
    </row>
    <row r="126" spans="1:15" s="36" customFormat="1">
      <c r="A126" s="32"/>
      <c r="B126" s="33"/>
      <c r="C126" s="34"/>
      <c r="D126" s="34"/>
      <c r="E126" s="34"/>
      <c r="F126" s="34"/>
      <c r="G126" s="34"/>
      <c r="H126" s="34"/>
      <c r="I126" s="34"/>
      <c r="J126" s="34"/>
      <c r="K126" s="34"/>
      <c r="L126" s="34"/>
      <c r="M126" s="34"/>
      <c r="N126" s="34"/>
      <c r="O126" s="34"/>
    </row>
  </sheetData>
  <sheetProtection selectLockedCells="1" selectUnlockedCells="1"/>
  <mergeCells count="20">
    <mergeCell ref="E11:J11"/>
    <mergeCell ref="K11:O11"/>
    <mergeCell ref="B102:J102"/>
    <mergeCell ref="A13:O13"/>
    <mergeCell ref="B103:J103"/>
    <mergeCell ref="B104:K104"/>
    <mergeCell ref="A1:O1"/>
    <mergeCell ref="A2:O2"/>
    <mergeCell ref="A3:O3"/>
    <mergeCell ref="A5:B5"/>
    <mergeCell ref="C5:O5"/>
    <mergeCell ref="A6:B6"/>
    <mergeCell ref="C6:O6"/>
    <mergeCell ref="A7:B7"/>
    <mergeCell ref="C7:O7"/>
    <mergeCell ref="A8:O8"/>
    <mergeCell ref="N9:O9"/>
    <mergeCell ref="N10:O10"/>
    <mergeCell ref="A11:A12"/>
    <mergeCell ref="B11:B12"/>
  </mergeCells>
  <printOptions horizontalCentered="1"/>
  <pageMargins left="0.19685039370078741" right="0.19685039370078741" top="0.39370078740157483" bottom="0.39370078740157483" header="0.27559055118110237" footer="0.31496062992125984"/>
  <pageSetup paperSize="9"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Buvniecibas koptame</vt:lpstr>
      <vt:lpstr>Pasutit_buvn</vt:lpstr>
      <vt:lpstr>koptame</vt:lpstr>
      <vt:lpstr>TS</vt:lpstr>
      <vt:lpstr>UKT_LKT</vt:lpstr>
      <vt:lpstr>ELT</vt:lpstr>
      <vt:lpstr>TS!__xlnm.Print_Titles_6</vt:lpstr>
      <vt:lpstr>UKT_LKT!__xlnm.Print_Titles_6</vt:lpstr>
      <vt:lpstr>Excel_BuiltIn__FilterDatabase_1</vt:lpstr>
      <vt:lpstr>Excel_BuiltIn_Print_Area_1</vt:lpstr>
      <vt:lpstr>Excel_BuiltIn_Print_Titles_1</vt:lpstr>
      <vt:lpstr>ELT!Print_Area</vt:lpstr>
      <vt:lpstr>koptame!Print_Area</vt:lpstr>
      <vt:lpstr>Pasutit_buvn!Print_Area</vt:lpstr>
      <vt:lpstr>TS!Print_Area</vt:lpstr>
      <vt:lpstr>UKT_LKT!Print_Area</vt:lpstr>
      <vt:lpstr>ELT!Print_Titles</vt:lpstr>
      <vt:lpstr>TS!Print_Titles</vt:lpstr>
      <vt:lpstr>UKT_LKT!Print_Titles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Dace</cp:lastModifiedBy>
  <cp:lastPrinted>2018-05-30T11:50:50Z</cp:lastPrinted>
  <dcterms:created xsi:type="dcterms:W3CDTF">2014-04-07T06:08:01Z</dcterms:created>
  <dcterms:modified xsi:type="dcterms:W3CDTF">2018-06-01T08:08:18Z</dcterms:modified>
</cp:coreProperties>
</file>